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tabRatio="753"/>
  </bookViews>
  <sheets>
    <sheet name="Cadastre Produ Vol, Val Dari" sheetId="1" r:id="rId1"/>
    <sheet name="Cadastre Produ Vol.Val English " sheetId="2" r:id="rId2"/>
    <sheet name="Provincial Produ Vol,Val Dari" sheetId="3" r:id="rId3"/>
    <sheet name="Provincial Produ Vol, Val Engli" sheetId="4" r:id="rId4"/>
  </sheets>
  <calcPr calcId="152511"/>
</workbook>
</file>

<file path=xl/calcChain.xml><?xml version="1.0" encoding="utf-8"?>
<calcChain xmlns="http://schemas.openxmlformats.org/spreadsheetml/2006/main">
  <c r="J465" i="3" l="1"/>
  <c r="J465" i="4"/>
  <c r="H572" i="4" l="1"/>
  <c r="G572" i="4"/>
  <c r="F572" i="4"/>
  <c r="E572" i="4"/>
  <c r="H571" i="3"/>
  <c r="G571" i="3"/>
  <c r="F571" i="3"/>
  <c r="E571" i="3"/>
  <c r="J564" i="4" l="1"/>
  <c r="J563" i="4"/>
  <c r="J561" i="4"/>
  <c r="J560" i="4"/>
  <c r="K559" i="4"/>
  <c r="J559" i="4"/>
  <c r="I559" i="4"/>
  <c r="J558" i="4"/>
  <c r="J557" i="4"/>
  <c r="J554" i="4"/>
  <c r="J552" i="4"/>
  <c r="J550" i="4"/>
  <c r="K549" i="4"/>
  <c r="K548" i="4"/>
  <c r="J548" i="4"/>
  <c r="I548" i="4"/>
  <c r="K546" i="4"/>
  <c r="K545" i="4"/>
  <c r="K544" i="4"/>
  <c r="J544" i="4"/>
  <c r="I544" i="4"/>
  <c r="K543" i="4"/>
  <c r="J543" i="4"/>
  <c r="I543" i="4"/>
  <c r="K542" i="4"/>
  <c r="K541" i="4"/>
  <c r="J541" i="4"/>
  <c r="I541" i="4"/>
  <c r="K540" i="4"/>
  <c r="J540" i="4"/>
  <c r="I540" i="4"/>
  <c r="K539" i="4"/>
  <c r="K538" i="4"/>
  <c r="J538" i="4"/>
  <c r="I538" i="4"/>
  <c r="K537" i="4"/>
  <c r="J537" i="4"/>
  <c r="I537" i="4"/>
  <c r="K536" i="4"/>
  <c r="K535" i="4"/>
  <c r="J535" i="4"/>
  <c r="I535" i="4"/>
  <c r="K534" i="4"/>
  <c r="J534" i="4"/>
  <c r="I534" i="4"/>
  <c r="J533" i="4"/>
  <c r="J531" i="4"/>
  <c r="K529" i="4"/>
  <c r="J529" i="4"/>
  <c r="I529" i="4"/>
  <c r="K528" i="4"/>
  <c r="J527" i="4"/>
  <c r="K526" i="4"/>
  <c r="J526" i="4"/>
  <c r="I526" i="4"/>
  <c r="J524" i="4"/>
  <c r="K523" i="4"/>
  <c r="J523" i="4"/>
  <c r="I523" i="4"/>
  <c r="K522" i="4"/>
  <c r="J522" i="4"/>
  <c r="I522" i="4"/>
  <c r="K521" i="4"/>
  <c r="J521" i="4"/>
  <c r="I521" i="4"/>
  <c r="K520" i="4"/>
  <c r="J520" i="4"/>
  <c r="I520" i="4"/>
  <c r="K519" i="4"/>
  <c r="J519" i="4"/>
  <c r="I519" i="4"/>
  <c r="K518" i="4"/>
  <c r="K517" i="4"/>
  <c r="J517" i="4"/>
  <c r="I517" i="4"/>
  <c r="K516" i="4"/>
  <c r="K515" i="4"/>
  <c r="J515" i="4"/>
  <c r="I515" i="4"/>
  <c r="K513" i="4"/>
  <c r="J513" i="4"/>
  <c r="I513" i="4"/>
  <c r="K512" i="4"/>
  <c r="K511" i="4"/>
  <c r="J511" i="4"/>
  <c r="I511" i="4"/>
  <c r="K510" i="4"/>
  <c r="J510" i="4"/>
  <c r="I510" i="4"/>
  <c r="K509" i="4"/>
  <c r="J509" i="4"/>
  <c r="I509" i="4"/>
  <c r="K508" i="4"/>
  <c r="J508" i="4"/>
  <c r="I508" i="4"/>
  <c r="K506" i="4"/>
  <c r="J506" i="4"/>
  <c r="I506" i="4"/>
  <c r="K505" i="4"/>
  <c r="J505" i="4"/>
  <c r="I505" i="4"/>
  <c r="K504" i="4"/>
  <c r="J504" i="4"/>
  <c r="I504" i="4"/>
  <c r="K503" i="4"/>
  <c r="K502" i="4"/>
  <c r="J502" i="4"/>
  <c r="I502" i="4"/>
  <c r="K501" i="4"/>
  <c r="J501" i="4"/>
  <c r="I501" i="4"/>
  <c r="K500" i="4"/>
  <c r="J500" i="4"/>
  <c r="I500" i="4"/>
  <c r="K499" i="4"/>
  <c r="J499" i="4"/>
  <c r="I499" i="4"/>
  <c r="K498" i="4"/>
  <c r="J498" i="4"/>
  <c r="I498" i="4"/>
  <c r="K497" i="4"/>
  <c r="I497" i="4"/>
  <c r="K496" i="4"/>
  <c r="J496" i="4"/>
  <c r="I496" i="4"/>
  <c r="K495" i="4"/>
  <c r="I495" i="4"/>
  <c r="K494" i="4"/>
  <c r="J494" i="4"/>
  <c r="I494" i="4"/>
  <c r="K492" i="4"/>
  <c r="J492" i="4"/>
  <c r="I492" i="4"/>
  <c r="K491" i="4"/>
  <c r="J491" i="4"/>
  <c r="I491" i="4"/>
  <c r="K488" i="4"/>
  <c r="J488" i="4"/>
  <c r="I488" i="4"/>
  <c r="K487" i="4"/>
  <c r="J487" i="4"/>
  <c r="I487" i="4"/>
  <c r="K486" i="4"/>
  <c r="J486" i="4"/>
  <c r="I486" i="4"/>
  <c r="K485" i="4"/>
  <c r="J485" i="4"/>
  <c r="I485" i="4"/>
  <c r="K484" i="4"/>
  <c r="J484" i="4"/>
  <c r="I484" i="4"/>
  <c r="K483" i="4"/>
  <c r="J483" i="4"/>
  <c r="I483" i="4"/>
  <c r="K482" i="4"/>
  <c r="J482" i="4"/>
  <c r="I482" i="4"/>
  <c r="K481" i="4"/>
  <c r="J481" i="4"/>
  <c r="I481" i="4"/>
  <c r="K480" i="4"/>
  <c r="J480" i="4"/>
  <c r="I480" i="4"/>
  <c r="K478" i="4"/>
  <c r="J447" i="4"/>
  <c r="I447" i="4"/>
  <c r="J446" i="4"/>
  <c r="I446" i="4"/>
  <c r="K445" i="4"/>
  <c r="J445" i="4"/>
  <c r="I445" i="4"/>
  <c r="K442" i="4"/>
  <c r="J442" i="4"/>
  <c r="I442" i="4"/>
  <c r="K441" i="4"/>
  <c r="J441" i="4"/>
  <c r="I441" i="4"/>
  <c r="K440" i="4"/>
  <c r="J440" i="4"/>
  <c r="I440" i="4"/>
  <c r="K439" i="4"/>
  <c r="J439" i="4"/>
  <c r="I439" i="4"/>
  <c r="K438" i="4"/>
  <c r="J438" i="4"/>
  <c r="I438" i="4"/>
  <c r="K437" i="4"/>
  <c r="J437" i="4"/>
  <c r="I437" i="4"/>
  <c r="J436" i="4"/>
  <c r="I436" i="4"/>
  <c r="K435" i="4"/>
  <c r="J435" i="4"/>
  <c r="I435" i="4"/>
  <c r="K434" i="4"/>
  <c r="J434" i="4"/>
  <c r="I434" i="4"/>
  <c r="K433" i="4"/>
  <c r="J433" i="4"/>
  <c r="I433" i="4"/>
  <c r="K432" i="4"/>
  <c r="J432" i="4"/>
  <c r="I432" i="4"/>
  <c r="K431" i="4"/>
  <c r="J431" i="4"/>
  <c r="I431" i="4"/>
  <c r="K430" i="4"/>
  <c r="J430" i="4"/>
  <c r="I430" i="4"/>
  <c r="K429" i="4"/>
  <c r="J429" i="4"/>
  <c r="I429" i="4"/>
  <c r="K428" i="4"/>
  <c r="J428" i="4"/>
  <c r="I428" i="4"/>
  <c r="K427" i="4"/>
  <c r="J427" i="4"/>
  <c r="I427" i="4"/>
  <c r="K426" i="4"/>
  <c r="J426" i="4"/>
  <c r="I426" i="4"/>
  <c r="K425" i="4"/>
  <c r="J425" i="4"/>
  <c r="I425" i="4"/>
  <c r="K424" i="4"/>
  <c r="J424" i="4"/>
  <c r="I424" i="4"/>
  <c r="K423" i="4"/>
  <c r="J423" i="4"/>
  <c r="I423" i="4"/>
  <c r="K422" i="4"/>
  <c r="J422" i="4"/>
  <c r="I422" i="4"/>
  <c r="K421" i="4"/>
  <c r="J421" i="4"/>
  <c r="I421" i="4"/>
  <c r="K420" i="4"/>
  <c r="J420" i="4"/>
  <c r="I420" i="4"/>
  <c r="K419" i="4"/>
  <c r="J419" i="4"/>
  <c r="I419" i="4"/>
  <c r="K418" i="4"/>
  <c r="J418" i="4"/>
  <c r="I418" i="4"/>
  <c r="K417" i="4"/>
  <c r="J417" i="4"/>
  <c r="I417" i="4"/>
  <c r="K416" i="4"/>
  <c r="J416" i="4"/>
  <c r="I416" i="4"/>
  <c r="K415" i="4"/>
  <c r="J415" i="4"/>
  <c r="I415" i="4"/>
  <c r="K413" i="4"/>
  <c r="J413" i="4"/>
  <c r="I413" i="4"/>
  <c r="K412" i="4"/>
  <c r="J412" i="4"/>
  <c r="I412" i="4"/>
  <c r="K411" i="4"/>
  <c r="J411" i="4"/>
  <c r="I411" i="4"/>
  <c r="J410" i="4"/>
  <c r="I410" i="4"/>
  <c r="J409" i="4"/>
  <c r="I409" i="4"/>
  <c r="J408" i="4"/>
  <c r="I408" i="4"/>
  <c r="J407" i="4"/>
  <c r="I407" i="4"/>
  <c r="J406" i="4"/>
  <c r="I406" i="4"/>
  <c r="J405" i="4"/>
  <c r="I405" i="4"/>
  <c r="J404" i="4"/>
  <c r="I404" i="4"/>
  <c r="J403" i="4"/>
  <c r="I403" i="4"/>
  <c r="J402" i="4"/>
  <c r="I402" i="4"/>
  <c r="J401" i="4"/>
  <c r="I401" i="4"/>
  <c r="J400" i="4"/>
  <c r="I400" i="4"/>
  <c r="J399" i="4"/>
  <c r="I399" i="4"/>
  <c r="J398" i="4"/>
  <c r="I398" i="4"/>
  <c r="J397" i="4"/>
  <c r="I397" i="4"/>
  <c r="J396" i="4"/>
  <c r="I396" i="4"/>
  <c r="J395" i="4"/>
  <c r="I395" i="4"/>
  <c r="I394" i="4"/>
  <c r="J393" i="4"/>
  <c r="I393" i="4"/>
  <c r="J392" i="4"/>
  <c r="I392" i="4"/>
  <c r="J391" i="4"/>
  <c r="I391" i="4"/>
  <c r="J390" i="4"/>
  <c r="I390" i="4"/>
  <c r="K389" i="4"/>
  <c r="J389" i="4"/>
  <c r="I389" i="4"/>
  <c r="J388" i="4"/>
  <c r="I388" i="4"/>
  <c r="J387" i="4"/>
  <c r="I387" i="4"/>
  <c r="J386" i="4"/>
  <c r="I386" i="4"/>
  <c r="J385" i="4"/>
  <c r="I385" i="4"/>
  <c r="K384" i="4"/>
  <c r="J384" i="4"/>
  <c r="I384" i="4"/>
  <c r="K383" i="4"/>
  <c r="J383" i="4"/>
  <c r="I383" i="4"/>
  <c r="J382" i="4"/>
  <c r="I382" i="4"/>
  <c r="K381" i="4"/>
  <c r="I381" i="4"/>
  <c r="J379" i="4"/>
  <c r="I379" i="4"/>
  <c r="J378" i="4"/>
  <c r="I378" i="4"/>
  <c r="J377" i="4"/>
  <c r="I377" i="4"/>
  <c r="K376" i="4"/>
  <c r="J376" i="4"/>
  <c r="I376" i="4"/>
  <c r="K375" i="4"/>
  <c r="J375" i="4"/>
  <c r="I375" i="4"/>
  <c r="J374" i="4"/>
  <c r="I374" i="4"/>
  <c r="J373" i="4"/>
  <c r="I373" i="4"/>
  <c r="J372" i="4"/>
  <c r="I372" i="4"/>
  <c r="J371" i="4"/>
  <c r="I371" i="4"/>
  <c r="K370" i="4"/>
  <c r="J370" i="4"/>
  <c r="I370" i="4"/>
  <c r="K368" i="4"/>
  <c r="J368" i="4"/>
  <c r="I368" i="4"/>
  <c r="J364" i="4"/>
  <c r="I364" i="4"/>
  <c r="K356" i="4"/>
  <c r="J356" i="4"/>
  <c r="I356" i="4"/>
  <c r="J352" i="4"/>
  <c r="I352" i="4"/>
  <c r="J351" i="4"/>
  <c r="I351" i="4"/>
  <c r="J347" i="4"/>
  <c r="I347" i="4"/>
  <c r="J345" i="4"/>
  <c r="I345" i="4"/>
  <c r="K340" i="4"/>
  <c r="J340" i="4"/>
  <c r="I340" i="4"/>
  <c r="J339" i="4"/>
  <c r="I339" i="4"/>
  <c r="J337" i="4"/>
  <c r="I337" i="4"/>
  <c r="K330" i="4"/>
  <c r="J330" i="4"/>
  <c r="I330" i="4"/>
  <c r="K329" i="4"/>
  <c r="J329" i="4"/>
  <c r="I329" i="4"/>
  <c r="K327" i="4"/>
  <c r="J327" i="4"/>
  <c r="I327" i="4"/>
  <c r="K326" i="4"/>
  <c r="J326" i="4"/>
  <c r="I326" i="4"/>
  <c r="K323" i="4"/>
  <c r="J323" i="4"/>
  <c r="I323" i="4"/>
  <c r="K320" i="4"/>
  <c r="I320" i="4"/>
  <c r="K316" i="4"/>
  <c r="J316" i="4"/>
  <c r="I316" i="4"/>
  <c r="K315" i="4"/>
  <c r="J315" i="4"/>
  <c r="I315" i="4"/>
  <c r="J314" i="4"/>
  <c r="I314" i="4"/>
  <c r="K313" i="4"/>
  <c r="J313" i="4"/>
  <c r="I313" i="4"/>
  <c r="K312" i="4"/>
  <c r="J312" i="4"/>
  <c r="I312" i="4"/>
  <c r="J311" i="4"/>
  <c r="I311" i="4"/>
  <c r="K310" i="4"/>
  <c r="J310" i="4"/>
  <c r="I310" i="4"/>
  <c r="K309" i="4"/>
  <c r="J309" i="4"/>
  <c r="I309" i="4"/>
  <c r="J308" i="4"/>
  <c r="I308" i="4"/>
  <c r="J307" i="4"/>
  <c r="I307" i="4"/>
  <c r="K304" i="4"/>
  <c r="J304" i="4"/>
  <c r="I304" i="4"/>
  <c r="K303" i="4"/>
  <c r="J303" i="4"/>
  <c r="I303" i="4"/>
  <c r="K302" i="4"/>
  <c r="J302" i="4"/>
  <c r="I302" i="4"/>
  <c r="K301" i="4"/>
  <c r="I301" i="4"/>
  <c r="K300" i="4"/>
  <c r="I300" i="4"/>
  <c r="K299" i="4"/>
  <c r="J299" i="4"/>
  <c r="I299" i="4"/>
  <c r="K298" i="4"/>
  <c r="J298" i="4"/>
  <c r="I298" i="4"/>
  <c r="K297" i="4"/>
  <c r="I297" i="4"/>
  <c r="K296" i="4"/>
  <c r="J296" i="4"/>
  <c r="I296" i="4"/>
  <c r="K295" i="4"/>
  <c r="J295" i="4"/>
  <c r="I295" i="4"/>
  <c r="J293" i="4"/>
  <c r="I293" i="4"/>
  <c r="K292" i="4"/>
  <c r="J292" i="4"/>
  <c r="I292" i="4"/>
  <c r="K291" i="4"/>
  <c r="J291" i="4"/>
  <c r="I291" i="4"/>
  <c r="K290" i="4"/>
  <c r="J290" i="4"/>
  <c r="I290" i="4"/>
  <c r="K289" i="4"/>
  <c r="J289" i="4"/>
  <c r="I289" i="4"/>
  <c r="K288" i="4"/>
  <c r="J288" i="4"/>
  <c r="I288" i="4"/>
  <c r="K287" i="4"/>
  <c r="J287" i="4"/>
  <c r="I287" i="4"/>
  <c r="K286" i="4"/>
  <c r="J286" i="4"/>
  <c r="I286" i="4"/>
  <c r="J284" i="4"/>
  <c r="I284" i="4"/>
  <c r="J282" i="4"/>
  <c r="I282" i="4"/>
  <c r="K281" i="4"/>
  <c r="J281" i="4"/>
  <c r="I281" i="4"/>
  <c r="J280" i="4"/>
  <c r="I280" i="4"/>
  <c r="K277" i="4"/>
  <c r="J277" i="4"/>
  <c r="I277" i="4"/>
  <c r="K274" i="4"/>
  <c r="J274" i="4"/>
  <c r="I274" i="4"/>
  <c r="J273" i="4"/>
  <c r="I273" i="4"/>
  <c r="J272" i="4"/>
  <c r="I272" i="4"/>
  <c r="K271" i="4"/>
  <c r="J271" i="4"/>
  <c r="I271" i="4"/>
  <c r="K270" i="4"/>
  <c r="J270" i="4"/>
  <c r="I270" i="4"/>
  <c r="K269" i="4"/>
  <c r="J269" i="4"/>
  <c r="I269" i="4"/>
  <c r="K268" i="4"/>
  <c r="J268" i="4"/>
  <c r="I268" i="4"/>
  <c r="K267" i="4"/>
  <c r="J267" i="4"/>
  <c r="I267" i="4"/>
  <c r="K266" i="4"/>
  <c r="J266" i="4"/>
  <c r="I266" i="4"/>
  <c r="J264" i="4"/>
  <c r="I264" i="4"/>
  <c r="J263" i="4"/>
  <c r="I263" i="4"/>
  <c r="K260" i="4"/>
  <c r="J260" i="4"/>
  <c r="I260" i="4"/>
  <c r="I259" i="4"/>
  <c r="J258" i="4"/>
  <c r="I258" i="4"/>
  <c r="K257" i="4"/>
  <c r="J257" i="4"/>
  <c r="I257" i="4"/>
  <c r="K254" i="4"/>
  <c r="J254" i="4"/>
  <c r="I254" i="4"/>
  <c r="K253" i="4"/>
  <c r="J253" i="4"/>
  <c r="I253" i="4"/>
  <c r="K251" i="4"/>
  <c r="J251" i="4"/>
  <c r="I251" i="4"/>
  <c r="K250" i="4"/>
  <c r="J250" i="4"/>
  <c r="I250" i="4"/>
  <c r="K244" i="4"/>
  <c r="I244" i="4"/>
  <c r="J243" i="4"/>
  <c r="I243" i="4"/>
  <c r="J242" i="4"/>
  <c r="I242" i="4"/>
  <c r="K241" i="4"/>
  <c r="I241" i="4"/>
  <c r="J202" i="4"/>
  <c r="I202" i="4"/>
  <c r="K201" i="4"/>
  <c r="J201" i="4"/>
  <c r="I201" i="4"/>
  <c r="K200" i="4"/>
  <c r="I200" i="4"/>
  <c r="K199" i="4"/>
  <c r="J199" i="4"/>
  <c r="I199" i="4"/>
  <c r="J198" i="4"/>
  <c r="I198" i="4"/>
  <c r="I196" i="4"/>
  <c r="K195" i="4"/>
  <c r="J195" i="4"/>
  <c r="I195" i="4"/>
  <c r="J194" i="4"/>
  <c r="I194" i="4"/>
  <c r="K193" i="4"/>
  <c r="J193" i="4"/>
  <c r="I193" i="4"/>
  <c r="J192" i="4"/>
  <c r="I192" i="4"/>
  <c r="K191" i="4"/>
  <c r="J191" i="4"/>
  <c r="I191" i="4"/>
  <c r="K190" i="4"/>
  <c r="J190" i="4"/>
  <c r="I190" i="4"/>
  <c r="K189" i="4"/>
  <c r="J189" i="4"/>
  <c r="I189" i="4"/>
  <c r="K188" i="4"/>
  <c r="J188" i="4"/>
  <c r="I188" i="4"/>
  <c r="J187" i="4"/>
  <c r="I187" i="4"/>
  <c r="K186" i="4"/>
  <c r="J186" i="4"/>
  <c r="I186" i="4"/>
  <c r="K185" i="4"/>
  <c r="J185" i="4"/>
  <c r="I185" i="4"/>
  <c r="J183" i="4"/>
  <c r="I183" i="4"/>
  <c r="J182" i="4"/>
  <c r="I182" i="4"/>
  <c r="K181" i="4"/>
  <c r="J181" i="4"/>
  <c r="I181" i="4"/>
  <c r="K180" i="4"/>
  <c r="J180" i="4"/>
  <c r="I180" i="4"/>
  <c r="K179" i="4"/>
  <c r="J179" i="4"/>
  <c r="I179" i="4"/>
  <c r="K178" i="4"/>
  <c r="J178" i="4"/>
  <c r="I178" i="4"/>
  <c r="K177" i="4"/>
  <c r="J177" i="4"/>
  <c r="I177" i="4"/>
  <c r="J176" i="4"/>
  <c r="I176" i="4"/>
  <c r="K175" i="4"/>
  <c r="J175" i="4"/>
  <c r="I175" i="4"/>
  <c r="K174" i="4"/>
  <c r="J174" i="4"/>
  <c r="I174" i="4"/>
  <c r="K173" i="4"/>
  <c r="J173" i="4"/>
  <c r="I173" i="4"/>
  <c r="K172" i="4"/>
  <c r="J172" i="4"/>
  <c r="I172" i="4"/>
  <c r="K171" i="4"/>
  <c r="I171" i="4"/>
  <c r="K170" i="4"/>
  <c r="I170" i="4"/>
  <c r="K169" i="4"/>
  <c r="I169" i="4"/>
  <c r="K168" i="4"/>
  <c r="I168" i="4"/>
  <c r="I165" i="4"/>
  <c r="I164" i="4"/>
  <c r="J163" i="4"/>
  <c r="I163" i="4"/>
  <c r="J162" i="4"/>
  <c r="I162" i="4"/>
  <c r="K160" i="4"/>
  <c r="J160" i="4"/>
  <c r="I160" i="4"/>
  <c r="K159" i="4"/>
  <c r="J159" i="4"/>
  <c r="I159" i="4"/>
  <c r="K145" i="4"/>
  <c r="J145" i="4"/>
  <c r="I145" i="4"/>
  <c r="K144" i="4"/>
  <c r="J144" i="4"/>
  <c r="I144" i="4"/>
  <c r="K143" i="4"/>
  <c r="J143" i="4"/>
  <c r="I143" i="4"/>
  <c r="J142" i="4"/>
  <c r="I142" i="4"/>
  <c r="I141" i="4"/>
  <c r="K140" i="4"/>
  <c r="I140" i="4"/>
  <c r="J139" i="4"/>
  <c r="I139" i="4"/>
  <c r="J138" i="4"/>
  <c r="I138" i="4"/>
  <c r="J137" i="4"/>
  <c r="I137" i="4"/>
  <c r="K134" i="4"/>
  <c r="J134" i="4"/>
  <c r="I134" i="4"/>
  <c r="J133" i="4"/>
  <c r="I133" i="4"/>
  <c r="J132" i="4"/>
  <c r="I132" i="4"/>
  <c r="J131" i="4"/>
  <c r="I131" i="4"/>
  <c r="J130" i="4"/>
  <c r="I130" i="4"/>
  <c r="J129" i="4"/>
  <c r="I129" i="4"/>
  <c r="J127" i="4"/>
  <c r="I127" i="4"/>
  <c r="J125" i="4"/>
  <c r="I125" i="4"/>
  <c r="J124" i="4"/>
  <c r="I124" i="4"/>
  <c r="J123" i="4"/>
  <c r="I123" i="4"/>
  <c r="J122" i="4"/>
  <c r="I122" i="4"/>
  <c r="J121" i="4"/>
  <c r="I121" i="4"/>
  <c r="J118" i="4"/>
  <c r="I118" i="4"/>
  <c r="I116" i="4"/>
  <c r="I115" i="4"/>
  <c r="I114" i="4"/>
  <c r="I113" i="4"/>
  <c r="I112" i="4"/>
  <c r="K109" i="4"/>
  <c r="J109" i="4"/>
  <c r="I109" i="4"/>
  <c r="K108" i="4"/>
  <c r="J108" i="4"/>
  <c r="I108" i="4"/>
  <c r="K107" i="4"/>
  <c r="J107" i="4"/>
  <c r="I107" i="4"/>
  <c r="J106" i="4"/>
  <c r="I106" i="4"/>
  <c r="K105" i="4"/>
  <c r="J105" i="4"/>
  <c r="I105" i="4"/>
  <c r="K104" i="4"/>
  <c r="J104" i="4"/>
  <c r="I104" i="4"/>
  <c r="K102" i="4"/>
  <c r="J102" i="4"/>
  <c r="I102" i="4"/>
  <c r="K100" i="4"/>
  <c r="J100" i="4"/>
  <c r="I100" i="4"/>
  <c r="K99" i="4"/>
  <c r="I99" i="4"/>
  <c r="K98" i="4"/>
  <c r="J98" i="4"/>
  <c r="I98" i="4"/>
  <c r="K97" i="4"/>
  <c r="J97" i="4"/>
  <c r="I97" i="4"/>
  <c r="K96" i="4"/>
  <c r="J96" i="4"/>
  <c r="I96" i="4"/>
  <c r="K95" i="4"/>
  <c r="J95" i="4"/>
  <c r="I95" i="4"/>
  <c r="K94" i="4"/>
  <c r="J94" i="4"/>
  <c r="I94" i="4"/>
  <c r="K93" i="4"/>
  <c r="J93" i="4"/>
  <c r="I93" i="4"/>
  <c r="K92" i="4"/>
  <c r="J92" i="4"/>
  <c r="I92" i="4"/>
  <c r="J91" i="4"/>
  <c r="I91" i="4"/>
  <c r="J90" i="4"/>
  <c r="I90" i="4"/>
  <c r="J89" i="4"/>
  <c r="I89" i="4"/>
  <c r="K88" i="4"/>
  <c r="J88" i="4"/>
  <c r="I88" i="4"/>
  <c r="K86" i="4"/>
  <c r="J86" i="4"/>
  <c r="I86" i="4"/>
  <c r="K63" i="4"/>
  <c r="J63" i="4"/>
  <c r="I63" i="4"/>
  <c r="J61" i="4"/>
  <c r="I61" i="4"/>
  <c r="J60" i="4"/>
  <c r="I60" i="4"/>
  <c r="J59" i="4"/>
  <c r="I59" i="4"/>
  <c r="J58" i="4"/>
  <c r="I58" i="4"/>
  <c r="J57" i="4"/>
  <c r="I57" i="4"/>
  <c r="K56" i="4"/>
  <c r="J56" i="4"/>
  <c r="I56" i="4"/>
  <c r="J55" i="4"/>
  <c r="I55" i="4"/>
  <c r="J54" i="4"/>
  <c r="I54" i="4"/>
  <c r="J53" i="4"/>
  <c r="I53" i="4"/>
  <c r="K48" i="4"/>
  <c r="I48" i="4"/>
  <c r="J47" i="4"/>
  <c r="I47" i="4"/>
  <c r="J46" i="4"/>
  <c r="I46" i="4"/>
  <c r="K45" i="4"/>
  <c r="J45" i="4"/>
  <c r="I45" i="4"/>
  <c r="K44" i="4"/>
  <c r="J44" i="4"/>
  <c r="I44" i="4"/>
  <c r="K43" i="4"/>
  <c r="J43" i="4"/>
  <c r="I43" i="4"/>
  <c r="K42" i="4"/>
  <c r="J42" i="4"/>
  <c r="I42" i="4"/>
  <c r="K41" i="4"/>
  <c r="J41" i="4"/>
  <c r="I41" i="4"/>
  <c r="J40" i="4"/>
  <c r="I40" i="4"/>
  <c r="K39" i="4"/>
  <c r="J39" i="4"/>
  <c r="I39" i="4"/>
  <c r="K38" i="4"/>
  <c r="J38" i="4"/>
  <c r="I38" i="4"/>
  <c r="K37" i="4"/>
  <c r="J37" i="4"/>
  <c r="I37" i="4"/>
  <c r="J36" i="4"/>
  <c r="I36" i="4"/>
  <c r="K35" i="4"/>
  <c r="J35" i="4"/>
  <c r="I35" i="4"/>
  <c r="J32" i="4"/>
  <c r="I32" i="4"/>
  <c r="J31" i="4"/>
  <c r="I31" i="4"/>
  <c r="K30" i="4"/>
  <c r="J30" i="4"/>
  <c r="I30" i="4"/>
  <c r="K29" i="4"/>
  <c r="J29" i="4"/>
  <c r="I29" i="4"/>
  <c r="K28" i="4"/>
  <c r="J28" i="4"/>
  <c r="I28" i="4"/>
  <c r="K27" i="4"/>
  <c r="J27" i="4"/>
  <c r="I27" i="4"/>
  <c r="K26" i="4"/>
  <c r="J26" i="4"/>
  <c r="I26" i="4"/>
  <c r="K25" i="4"/>
  <c r="J25" i="4"/>
  <c r="I25" i="4"/>
  <c r="K24" i="4"/>
  <c r="J24" i="4"/>
  <c r="I24" i="4"/>
  <c r="K23" i="4"/>
  <c r="J23" i="4"/>
  <c r="I23" i="4"/>
  <c r="K22" i="4"/>
  <c r="I22" i="4"/>
  <c r="K21" i="4"/>
  <c r="J21" i="4"/>
  <c r="I21" i="4"/>
  <c r="J20" i="4"/>
  <c r="I20" i="4"/>
  <c r="J18" i="4"/>
  <c r="I18" i="4"/>
  <c r="K17" i="4"/>
  <c r="J17" i="4"/>
  <c r="I17" i="4"/>
  <c r="K16" i="4"/>
  <c r="I16" i="4"/>
  <c r="K15" i="4"/>
  <c r="I15" i="4"/>
  <c r="K14" i="4"/>
  <c r="I14" i="4"/>
  <c r="K13" i="4"/>
  <c r="I13" i="4"/>
  <c r="K12" i="4"/>
  <c r="J12" i="4"/>
  <c r="I12" i="4"/>
  <c r="K11" i="4"/>
  <c r="J11" i="4"/>
  <c r="I11" i="4"/>
  <c r="K10" i="4"/>
  <c r="J10" i="4"/>
  <c r="I10" i="4"/>
  <c r="K9" i="4"/>
  <c r="J9" i="4"/>
  <c r="I9" i="4"/>
  <c r="K8" i="4"/>
  <c r="J8" i="4"/>
  <c r="I8" i="4"/>
  <c r="K7" i="4"/>
  <c r="J7" i="4"/>
  <c r="I7" i="4"/>
  <c r="K6" i="4"/>
  <c r="J6" i="4"/>
  <c r="I6" i="4"/>
  <c r="J5" i="4"/>
  <c r="I5" i="4"/>
  <c r="J563" i="3"/>
  <c r="J562" i="3"/>
  <c r="J560" i="3"/>
  <c r="J559" i="3"/>
  <c r="K558" i="3"/>
  <c r="J558" i="3"/>
  <c r="I558" i="3"/>
  <c r="J557" i="3"/>
  <c r="J556" i="3"/>
  <c r="J553" i="3"/>
  <c r="J551" i="3"/>
  <c r="J549" i="3"/>
  <c r="K548" i="3"/>
  <c r="K547" i="3"/>
  <c r="J547" i="3"/>
  <c r="I547" i="3"/>
  <c r="K545" i="3"/>
  <c r="K544" i="3"/>
  <c r="K543" i="3"/>
  <c r="J543" i="3"/>
  <c r="I543" i="3"/>
  <c r="K542" i="3"/>
  <c r="J542" i="3"/>
  <c r="I542" i="3"/>
  <c r="K541" i="3"/>
  <c r="K540" i="3"/>
  <c r="J540" i="3"/>
  <c r="I540" i="3"/>
  <c r="K539" i="3"/>
  <c r="J539" i="3"/>
  <c r="I539" i="3"/>
  <c r="K538" i="3"/>
  <c r="K537" i="3"/>
  <c r="J537" i="3"/>
  <c r="I537" i="3"/>
  <c r="K536" i="3"/>
  <c r="J536" i="3"/>
  <c r="I536" i="3"/>
  <c r="K535" i="3"/>
  <c r="K534" i="3"/>
  <c r="J534" i="3"/>
  <c r="I534" i="3"/>
  <c r="K533" i="3"/>
  <c r="J533" i="3"/>
  <c r="I533" i="3"/>
  <c r="J532" i="3"/>
  <c r="J530" i="3"/>
  <c r="K528" i="3"/>
  <c r="J528" i="3"/>
  <c r="I528" i="3"/>
  <c r="K527" i="3"/>
  <c r="J526" i="3"/>
  <c r="K525" i="3"/>
  <c r="J525" i="3"/>
  <c r="I525" i="3"/>
  <c r="J523" i="3"/>
  <c r="K522" i="3"/>
  <c r="J522" i="3"/>
  <c r="I522" i="3"/>
  <c r="K521" i="3"/>
  <c r="J521" i="3"/>
  <c r="I521" i="3"/>
  <c r="K520" i="3"/>
  <c r="J520" i="3"/>
  <c r="I520" i="3"/>
  <c r="K519" i="3"/>
  <c r="J519" i="3"/>
  <c r="I519" i="3"/>
  <c r="K518" i="3"/>
  <c r="J518" i="3"/>
  <c r="I518" i="3"/>
  <c r="K517" i="3"/>
  <c r="K516" i="3"/>
  <c r="J516" i="3"/>
  <c r="I516" i="3"/>
  <c r="K515" i="3"/>
  <c r="K514" i="3"/>
  <c r="J514" i="3"/>
  <c r="I514" i="3"/>
  <c r="K512" i="3"/>
  <c r="J512" i="3"/>
  <c r="I512" i="3"/>
  <c r="K511" i="3"/>
  <c r="K510" i="3"/>
  <c r="J510" i="3"/>
  <c r="I510" i="3"/>
  <c r="K509" i="3"/>
  <c r="J509" i="3"/>
  <c r="I509" i="3"/>
  <c r="K508" i="3"/>
  <c r="J508" i="3"/>
  <c r="I508" i="3"/>
  <c r="K507" i="3"/>
  <c r="J507" i="3"/>
  <c r="I507" i="3"/>
  <c r="K505" i="3"/>
  <c r="J505" i="3"/>
  <c r="I505" i="3"/>
  <c r="K504" i="3"/>
  <c r="J504" i="3"/>
  <c r="I504" i="3"/>
  <c r="K503" i="3"/>
  <c r="J503" i="3"/>
  <c r="I503" i="3"/>
  <c r="K502" i="3"/>
  <c r="K501" i="3"/>
  <c r="J501" i="3"/>
  <c r="I501" i="3"/>
  <c r="K500" i="3"/>
  <c r="J500" i="3"/>
  <c r="I500" i="3"/>
  <c r="K499" i="3"/>
  <c r="J499" i="3"/>
  <c r="I499" i="3"/>
  <c r="K498" i="3"/>
  <c r="J498" i="3"/>
  <c r="I498" i="3"/>
  <c r="K497" i="3"/>
  <c r="J497" i="3"/>
  <c r="I497" i="3"/>
  <c r="K496" i="3"/>
  <c r="I496" i="3"/>
  <c r="K495" i="3"/>
  <c r="J495" i="3"/>
  <c r="I495" i="3"/>
  <c r="K494" i="3"/>
  <c r="I494" i="3"/>
  <c r="K493" i="3"/>
  <c r="J493" i="3"/>
  <c r="I493" i="3"/>
  <c r="K491" i="3"/>
  <c r="J491" i="3"/>
  <c r="I491" i="3"/>
  <c r="K490" i="3"/>
  <c r="J490" i="3"/>
  <c r="I490" i="3"/>
  <c r="K487" i="3"/>
  <c r="J487" i="3"/>
  <c r="I487" i="3"/>
  <c r="K486" i="3"/>
  <c r="J486" i="3"/>
  <c r="I486" i="3"/>
  <c r="K485" i="3"/>
  <c r="J485" i="3"/>
  <c r="I485" i="3"/>
  <c r="K484" i="3"/>
  <c r="J484" i="3"/>
  <c r="I484" i="3"/>
  <c r="K483" i="3"/>
  <c r="J483" i="3"/>
  <c r="I483" i="3"/>
  <c r="K482" i="3"/>
  <c r="J482" i="3"/>
  <c r="I482" i="3"/>
  <c r="K481" i="3"/>
  <c r="J481" i="3"/>
  <c r="I481" i="3"/>
  <c r="K480" i="3"/>
  <c r="J480" i="3"/>
  <c r="I480" i="3"/>
  <c r="K479" i="3"/>
  <c r="J479" i="3"/>
  <c r="I479" i="3"/>
  <c r="K477" i="3"/>
  <c r="J447" i="3"/>
  <c r="I447" i="3"/>
  <c r="J446" i="3"/>
  <c r="I446" i="3"/>
  <c r="K445" i="3"/>
  <c r="J445" i="3"/>
  <c r="I445" i="3"/>
  <c r="K442" i="3"/>
  <c r="J442" i="3"/>
  <c r="I442" i="3"/>
  <c r="K441" i="3"/>
  <c r="J441" i="3"/>
  <c r="I441" i="3"/>
  <c r="K440" i="3"/>
  <c r="J440" i="3"/>
  <c r="I440" i="3"/>
  <c r="K439" i="3"/>
  <c r="J439" i="3"/>
  <c r="I439" i="3"/>
  <c r="K438" i="3"/>
  <c r="J438" i="3"/>
  <c r="I438" i="3"/>
  <c r="K437" i="3"/>
  <c r="J437" i="3"/>
  <c r="I437" i="3"/>
  <c r="J436" i="3"/>
  <c r="I436" i="3"/>
  <c r="K435" i="3"/>
  <c r="J435" i="3"/>
  <c r="I435" i="3"/>
  <c r="K434" i="3"/>
  <c r="J434" i="3"/>
  <c r="I434" i="3"/>
  <c r="K433" i="3"/>
  <c r="J433" i="3"/>
  <c r="I433" i="3"/>
  <c r="K432" i="3"/>
  <c r="J432" i="3"/>
  <c r="I432" i="3"/>
  <c r="K431" i="3"/>
  <c r="J431" i="3"/>
  <c r="I431" i="3"/>
  <c r="K430" i="3"/>
  <c r="J430" i="3"/>
  <c r="I430" i="3"/>
  <c r="K429" i="3"/>
  <c r="J429" i="3"/>
  <c r="I429" i="3"/>
  <c r="K428" i="3"/>
  <c r="J428" i="3"/>
  <c r="I428" i="3"/>
  <c r="K427" i="3"/>
  <c r="J427" i="3"/>
  <c r="I427" i="3"/>
  <c r="K426" i="3"/>
  <c r="J426" i="3"/>
  <c r="I426" i="3"/>
  <c r="K425" i="3"/>
  <c r="J425" i="3"/>
  <c r="I425" i="3"/>
  <c r="K424" i="3"/>
  <c r="J424" i="3"/>
  <c r="I424" i="3"/>
  <c r="K423" i="3"/>
  <c r="J423" i="3"/>
  <c r="I423" i="3"/>
  <c r="K422" i="3"/>
  <c r="J422" i="3"/>
  <c r="I422" i="3"/>
  <c r="K421" i="3"/>
  <c r="J421" i="3"/>
  <c r="I421" i="3"/>
  <c r="K420" i="3"/>
  <c r="J420" i="3"/>
  <c r="I420" i="3"/>
  <c r="K419" i="3"/>
  <c r="J419" i="3"/>
  <c r="I419" i="3"/>
  <c r="K418" i="3"/>
  <c r="J418" i="3"/>
  <c r="I418" i="3"/>
  <c r="K417" i="3"/>
  <c r="J417" i="3"/>
  <c r="I417" i="3"/>
  <c r="K416" i="3"/>
  <c r="J416" i="3"/>
  <c r="I416" i="3"/>
  <c r="K415" i="3"/>
  <c r="J415" i="3"/>
  <c r="I415" i="3"/>
  <c r="K413" i="3"/>
  <c r="J413" i="3"/>
  <c r="I413" i="3"/>
  <c r="K412" i="3"/>
  <c r="J412" i="3"/>
  <c r="I412" i="3"/>
  <c r="K411" i="3"/>
  <c r="J411" i="3"/>
  <c r="I411" i="3"/>
  <c r="J410" i="3"/>
  <c r="I410" i="3"/>
  <c r="J409" i="3"/>
  <c r="I409" i="3"/>
  <c r="J408" i="3"/>
  <c r="I408" i="3"/>
  <c r="J407" i="3"/>
  <c r="I407" i="3"/>
  <c r="J406" i="3"/>
  <c r="I406" i="3"/>
  <c r="J405" i="3"/>
  <c r="I405" i="3"/>
  <c r="J404" i="3"/>
  <c r="I404" i="3"/>
  <c r="J403" i="3"/>
  <c r="I403" i="3"/>
  <c r="J402" i="3"/>
  <c r="I402" i="3"/>
  <c r="J401" i="3"/>
  <c r="I401" i="3"/>
  <c r="J400" i="3"/>
  <c r="I400" i="3"/>
  <c r="J399" i="3"/>
  <c r="I399" i="3"/>
  <c r="J398" i="3"/>
  <c r="I398" i="3"/>
  <c r="J397" i="3"/>
  <c r="I397" i="3"/>
  <c r="J396" i="3"/>
  <c r="I396" i="3"/>
  <c r="J395" i="3"/>
  <c r="I395" i="3"/>
  <c r="I394" i="3"/>
  <c r="J393" i="3"/>
  <c r="I393" i="3"/>
  <c r="J392" i="3"/>
  <c r="I392" i="3"/>
  <c r="J391" i="3"/>
  <c r="I391" i="3"/>
  <c r="J390" i="3"/>
  <c r="I390" i="3"/>
  <c r="K389" i="3"/>
  <c r="J389" i="3"/>
  <c r="I389" i="3"/>
  <c r="J388" i="3"/>
  <c r="I388" i="3"/>
  <c r="J387" i="3"/>
  <c r="I387" i="3"/>
  <c r="J386" i="3"/>
  <c r="I386" i="3"/>
  <c r="J385" i="3"/>
  <c r="I385" i="3"/>
  <c r="K384" i="3"/>
  <c r="J384" i="3"/>
  <c r="I384" i="3"/>
  <c r="K383" i="3"/>
  <c r="J383" i="3"/>
  <c r="I383" i="3"/>
  <c r="J382" i="3"/>
  <c r="I382" i="3"/>
  <c r="K381" i="3"/>
  <c r="I381" i="3"/>
  <c r="J379" i="3"/>
  <c r="I379" i="3"/>
  <c r="J378" i="3"/>
  <c r="I378" i="3"/>
  <c r="J377" i="3"/>
  <c r="I377" i="3"/>
  <c r="K376" i="3"/>
  <c r="J376" i="3"/>
  <c r="I376" i="3"/>
  <c r="K375" i="3"/>
  <c r="J375" i="3"/>
  <c r="I375" i="3"/>
  <c r="J374" i="3"/>
  <c r="I374" i="3"/>
  <c r="J373" i="3"/>
  <c r="I373" i="3"/>
  <c r="J372" i="3"/>
  <c r="I372" i="3"/>
  <c r="J371" i="3"/>
  <c r="I371" i="3"/>
  <c r="K370" i="3"/>
  <c r="J370" i="3"/>
  <c r="I370" i="3"/>
  <c r="K368" i="3"/>
  <c r="J368" i="3"/>
  <c r="I368" i="3"/>
  <c r="J364" i="3"/>
  <c r="I364" i="3"/>
  <c r="K356" i="3"/>
  <c r="J356" i="3"/>
  <c r="I356" i="3"/>
  <c r="J352" i="3"/>
  <c r="I352" i="3"/>
  <c r="J351" i="3"/>
  <c r="I351" i="3"/>
  <c r="J347" i="3"/>
  <c r="I347" i="3"/>
  <c r="J345" i="3"/>
  <c r="I345" i="3"/>
  <c r="K340" i="3"/>
  <c r="J340" i="3"/>
  <c r="I340" i="3"/>
  <c r="J339" i="3"/>
  <c r="I339" i="3"/>
  <c r="J337" i="3"/>
  <c r="I337" i="3"/>
  <c r="K330" i="3"/>
  <c r="J330" i="3"/>
  <c r="I330" i="3"/>
  <c r="K329" i="3"/>
  <c r="J329" i="3"/>
  <c r="I329" i="3"/>
  <c r="K327" i="3"/>
  <c r="J327" i="3"/>
  <c r="I327" i="3"/>
  <c r="K326" i="3"/>
  <c r="J326" i="3"/>
  <c r="I326" i="3"/>
  <c r="K323" i="3"/>
  <c r="J323" i="3"/>
  <c r="I323" i="3"/>
  <c r="K320" i="3"/>
  <c r="I320" i="3"/>
  <c r="K316" i="3"/>
  <c r="J316" i="3"/>
  <c r="I316" i="3"/>
  <c r="K315" i="3"/>
  <c r="J315" i="3"/>
  <c r="I315" i="3"/>
  <c r="J314" i="3"/>
  <c r="I314" i="3"/>
  <c r="K313" i="3"/>
  <c r="J313" i="3"/>
  <c r="I313" i="3"/>
  <c r="K312" i="3"/>
  <c r="J312" i="3"/>
  <c r="I312" i="3"/>
  <c r="J311" i="3"/>
  <c r="I311" i="3"/>
  <c r="K310" i="3"/>
  <c r="J310" i="3"/>
  <c r="I310" i="3"/>
  <c r="K309" i="3"/>
  <c r="J309" i="3"/>
  <c r="I309" i="3"/>
  <c r="J308" i="3"/>
  <c r="I308" i="3"/>
  <c r="J307" i="3"/>
  <c r="I307" i="3"/>
  <c r="K304" i="3"/>
  <c r="J304" i="3"/>
  <c r="I304" i="3"/>
  <c r="K303" i="3"/>
  <c r="J303" i="3"/>
  <c r="I303" i="3"/>
  <c r="K302" i="3"/>
  <c r="J302" i="3"/>
  <c r="I302" i="3"/>
  <c r="K301" i="3"/>
  <c r="I301" i="3"/>
  <c r="K300" i="3"/>
  <c r="I300" i="3"/>
  <c r="K299" i="3"/>
  <c r="J299" i="3"/>
  <c r="I299" i="3"/>
  <c r="K298" i="3"/>
  <c r="J298" i="3"/>
  <c r="I298" i="3"/>
  <c r="K297" i="3"/>
  <c r="I297" i="3"/>
  <c r="K296" i="3"/>
  <c r="J296" i="3"/>
  <c r="I296" i="3"/>
  <c r="K295" i="3"/>
  <c r="J295" i="3"/>
  <c r="I295" i="3"/>
  <c r="J293" i="3"/>
  <c r="I293" i="3"/>
  <c r="K292" i="3"/>
  <c r="J292" i="3"/>
  <c r="I292" i="3"/>
  <c r="K291" i="3"/>
  <c r="J291" i="3"/>
  <c r="I291" i="3"/>
  <c r="K290" i="3"/>
  <c r="J290" i="3"/>
  <c r="I290" i="3"/>
  <c r="K289" i="3"/>
  <c r="J289" i="3"/>
  <c r="I289" i="3"/>
  <c r="K288" i="3"/>
  <c r="J288" i="3"/>
  <c r="I288" i="3"/>
  <c r="K287" i="3"/>
  <c r="J287" i="3"/>
  <c r="I287" i="3"/>
  <c r="K286" i="3"/>
  <c r="J286" i="3"/>
  <c r="I286" i="3"/>
  <c r="J284" i="3"/>
  <c r="I284" i="3"/>
  <c r="J282" i="3"/>
  <c r="I282" i="3"/>
  <c r="K281" i="3"/>
  <c r="J281" i="3"/>
  <c r="I281" i="3"/>
  <c r="J280" i="3"/>
  <c r="I280" i="3"/>
  <c r="K277" i="3"/>
  <c r="J277" i="3"/>
  <c r="I277" i="3"/>
  <c r="K274" i="3"/>
  <c r="J274" i="3"/>
  <c r="I274" i="3"/>
  <c r="J273" i="3"/>
  <c r="I273" i="3"/>
  <c r="J272" i="3"/>
  <c r="I272" i="3"/>
  <c r="K271" i="3"/>
  <c r="J271" i="3"/>
  <c r="I271" i="3"/>
  <c r="K270" i="3"/>
  <c r="J270" i="3"/>
  <c r="I270" i="3"/>
  <c r="K269" i="3"/>
  <c r="J269" i="3"/>
  <c r="I269" i="3"/>
  <c r="K268" i="3"/>
  <c r="J268" i="3"/>
  <c r="I268" i="3"/>
  <c r="K267" i="3"/>
  <c r="J267" i="3"/>
  <c r="I267" i="3"/>
  <c r="K266" i="3"/>
  <c r="J266" i="3"/>
  <c r="I266" i="3"/>
  <c r="J264" i="3"/>
  <c r="I264" i="3"/>
  <c r="J263" i="3"/>
  <c r="I263" i="3"/>
  <c r="K260" i="3"/>
  <c r="J260" i="3"/>
  <c r="I260" i="3"/>
  <c r="I259" i="3"/>
  <c r="J258" i="3"/>
  <c r="I258" i="3"/>
  <c r="K257" i="3"/>
  <c r="J257" i="3"/>
  <c r="I257" i="3"/>
  <c r="K254" i="3"/>
  <c r="J254" i="3"/>
  <c r="I254" i="3"/>
  <c r="K253" i="3"/>
  <c r="J253" i="3"/>
  <c r="I253" i="3"/>
  <c r="K251" i="3"/>
  <c r="J251" i="3"/>
  <c r="I251" i="3"/>
  <c r="K250" i="3"/>
  <c r="J250" i="3"/>
  <c r="I250" i="3"/>
  <c r="K244" i="3"/>
  <c r="I244" i="3"/>
  <c r="J243" i="3"/>
  <c r="I243" i="3"/>
  <c r="J242" i="3"/>
  <c r="I242" i="3"/>
  <c r="K241" i="3"/>
  <c r="I241" i="3"/>
  <c r="J202" i="3"/>
  <c r="I202" i="3"/>
  <c r="K201" i="3"/>
  <c r="J201" i="3"/>
  <c r="I201" i="3"/>
  <c r="K200" i="3"/>
  <c r="I200" i="3"/>
  <c r="K199" i="3"/>
  <c r="J199" i="3"/>
  <c r="I199" i="3"/>
  <c r="J198" i="3"/>
  <c r="I198" i="3"/>
  <c r="I196" i="3"/>
  <c r="K195" i="3"/>
  <c r="J195" i="3"/>
  <c r="I195" i="3"/>
  <c r="J194" i="3"/>
  <c r="I194" i="3"/>
  <c r="K193" i="3"/>
  <c r="J193" i="3"/>
  <c r="I193" i="3"/>
  <c r="J192" i="3"/>
  <c r="I192" i="3"/>
  <c r="K191" i="3"/>
  <c r="J191" i="3"/>
  <c r="I191" i="3"/>
  <c r="K190" i="3"/>
  <c r="J190" i="3"/>
  <c r="I190" i="3"/>
  <c r="K189" i="3"/>
  <c r="J189" i="3"/>
  <c r="I189" i="3"/>
  <c r="K188" i="3"/>
  <c r="J188" i="3"/>
  <c r="I188" i="3"/>
  <c r="J187" i="3"/>
  <c r="I187" i="3"/>
  <c r="K186" i="3"/>
  <c r="J186" i="3"/>
  <c r="I186" i="3"/>
  <c r="K185" i="3"/>
  <c r="J185" i="3"/>
  <c r="I185" i="3"/>
  <c r="J183" i="3"/>
  <c r="I183" i="3"/>
  <c r="J182" i="3"/>
  <c r="I182" i="3"/>
  <c r="K181" i="3"/>
  <c r="J181" i="3"/>
  <c r="I181" i="3"/>
  <c r="K180" i="3"/>
  <c r="J180" i="3"/>
  <c r="I180" i="3"/>
  <c r="K179" i="3"/>
  <c r="J179" i="3"/>
  <c r="I179" i="3"/>
  <c r="K178" i="3"/>
  <c r="J178" i="3"/>
  <c r="I178" i="3"/>
  <c r="K177" i="3"/>
  <c r="J177" i="3"/>
  <c r="I177" i="3"/>
  <c r="J176" i="3"/>
  <c r="I176" i="3"/>
  <c r="K175" i="3"/>
  <c r="J175" i="3"/>
  <c r="I175" i="3"/>
  <c r="K174" i="3"/>
  <c r="J174" i="3"/>
  <c r="I174" i="3"/>
  <c r="K173" i="3"/>
  <c r="J173" i="3"/>
  <c r="I173" i="3"/>
  <c r="K172" i="3"/>
  <c r="J172" i="3"/>
  <c r="I172" i="3"/>
  <c r="K171" i="3"/>
  <c r="I171" i="3"/>
  <c r="K170" i="3"/>
  <c r="I170" i="3"/>
  <c r="K169" i="3"/>
  <c r="I169" i="3"/>
  <c r="K168" i="3"/>
  <c r="I168" i="3"/>
  <c r="I165" i="3"/>
  <c r="I164" i="3"/>
  <c r="J163" i="3"/>
  <c r="I163" i="3"/>
  <c r="J162" i="3"/>
  <c r="I162" i="3"/>
  <c r="K160" i="3"/>
  <c r="J160" i="3"/>
  <c r="I160" i="3"/>
  <c r="K159" i="3"/>
  <c r="J159" i="3"/>
  <c r="I159" i="3"/>
  <c r="K145" i="3"/>
  <c r="J145" i="3"/>
  <c r="I145" i="3"/>
  <c r="K144" i="3"/>
  <c r="J144" i="3"/>
  <c r="I144" i="3"/>
  <c r="K143" i="3"/>
  <c r="J143" i="3"/>
  <c r="I143" i="3"/>
  <c r="J142" i="3"/>
  <c r="I142" i="3"/>
  <c r="I141" i="3"/>
  <c r="K140" i="3"/>
  <c r="I140" i="3"/>
  <c r="J139" i="3"/>
  <c r="I139" i="3"/>
  <c r="J138" i="3"/>
  <c r="I138" i="3"/>
  <c r="J137" i="3"/>
  <c r="I137" i="3"/>
  <c r="K134" i="3"/>
  <c r="J134" i="3"/>
  <c r="I134" i="3"/>
  <c r="J133" i="3"/>
  <c r="I133" i="3"/>
  <c r="J132" i="3"/>
  <c r="I132" i="3"/>
  <c r="J131" i="3"/>
  <c r="I131" i="3"/>
  <c r="J130" i="3"/>
  <c r="I130" i="3"/>
  <c r="J129" i="3"/>
  <c r="I129" i="3"/>
  <c r="J127" i="3"/>
  <c r="I127" i="3"/>
  <c r="J125" i="3"/>
  <c r="I125" i="3"/>
  <c r="J124" i="3"/>
  <c r="I124" i="3"/>
  <c r="J123" i="3"/>
  <c r="I123" i="3"/>
  <c r="J122" i="3"/>
  <c r="I122" i="3"/>
  <c r="J121" i="3"/>
  <c r="I121" i="3"/>
  <c r="J118" i="3"/>
  <c r="I118" i="3"/>
  <c r="I116" i="3"/>
  <c r="I115" i="3"/>
  <c r="I114" i="3"/>
  <c r="I113" i="3"/>
  <c r="I112" i="3"/>
  <c r="K109" i="3"/>
  <c r="J109" i="3"/>
  <c r="I109" i="3"/>
  <c r="K108" i="3"/>
  <c r="J108" i="3"/>
  <c r="I108" i="3"/>
  <c r="K107" i="3"/>
  <c r="J107" i="3"/>
  <c r="I107" i="3"/>
  <c r="J106" i="3"/>
  <c r="I106" i="3"/>
  <c r="K105" i="3"/>
  <c r="J105" i="3"/>
  <c r="I105" i="3"/>
  <c r="K104" i="3"/>
  <c r="J104" i="3"/>
  <c r="I104" i="3"/>
  <c r="K102" i="3"/>
  <c r="J102" i="3"/>
  <c r="I102" i="3"/>
  <c r="K100" i="3"/>
  <c r="J100" i="3"/>
  <c r="I100" i="3"/>
  <c r="K99" i="3"/>
  <c r="I99" i="3"/>
  <c r="K98" i="3"/>
  <c r="J98" i="3"/>
  <c r="I98" i="3"/>
  <c r="K97" i="3"/>
  <c r="J97" i="3"/>
  <c r="I97" i="3"/>
  <c r="K96" i="3"/>
  <c r="J96" i="3"/>
  <c r="I96" i="3"/>
  <c r="K95" i="3"/>
  <c r="J95" i="3"/>
  <c r="I95" i="3"/>
  <c r="K94" i="3"/>
  <c r="J94" i="3"/>
  <c r="I94" i="3"/>
  <c r="K93" i="3"/>
  <c r="J93" i="3"/>
  <c r="I93" i="3"/>
  <c r="K92" i="3"/>
  <c r="J92" i="3"/>
  <c r="I92" i="3"/>
  <c r="J91" i="3"/>
  <c r="I91" i="3"/>
  <c r="J90" i="3"/>
  <c r="I90" i="3"/>
  <c r="J89" i="3"/>
  <c r="I89" i="3"/>
  <c r="K88" i="3"/>
  <c r="J88" i="3"/>
  <c r="I88" i="3"/>
  <c r="K86" i="3"/>
  <c r="J86" i="3"/>
  <c r="I86" i="3"/>
  <c r="K63" i="3"/>
  <c r="J63" i="3"/>
  <c r="I63" i="3"/>
  <c r="J61" i="3"/>
  <c r="I61" i="3"/>
  <c r="J60" i="3"/>
  <c r="I60" i="3"/>
  <c r="J59" i="3"/>
  <c r="I59" i="3"/>
  <c r="J58" i="3"/>
  <c r="I58" i="3"/>
  <c r="J57" i="3"/>
  <c r="I57" i="3"/>
  <c r="K56" i="3"/>
  <c r="J56" i="3"/>
  <c r="I56" i="3"/>
  <c r="J55" i="3"/>
  <c r="I55" i="3"/>
  <c r="J54" i="3"/>
  <c r="I54" i="3"/>
  <c r="J53" i="3"/>
  <c r="I53" i="3"/>
  <c r="K48" i="3"/>
  <c r="I48" i="3"/>
  <c r="J47" i="3"/>
  <c r="I47" i="3"/>
  <c r="J46" i="3"/>
  <c r="I46" i="3"/>
  <c r="K45" i="3"/>
  <c r="J45" i="3"/>
  <c r="I45" i="3"/>
  <c r="K44" i="3"/>
  <c r="J44" i="3"/>
  <c r="I44" i="3"/>
  <c r="K43" i="3"/>
  <c r="J43" i="3"/>
  <c r="I43" i="3"/>
  <c r="K42" i="3"/>
  <c r="J42" i="3"/>
  <c r="I42" i="3"/>
  <c r="K41" i="3"/>
  <c r="J41" i="3"/>
  <c r="I41" i="3"/>
  <c r="J40" i="3"/>
  <c r="I40" i="3"/>
  <c r="K39" i="3"/>
  <c r="J39" i="3"/>
  <c r="I39" i="3"/>
  <c r="K38" i="3"/>
  <c r="J38" i="3"/>
  <c r="I38" i="3"/>
  <c r="K37" i="3"/>
  <c r="J37" i="3"/>
  <c r="I37" i="3"/>
  <c r="J36" i="3"/>
  <c r="I36" i="3"/>
  <c r="K35" i="3"/>
  <c r="J35" i="3"/>
  <c r="I35" i="3"/>
  <c r="J32" i="3"/>
  <c r="I32" i="3"/>
  <c r="J31" i="3"/>
  <c r="I31" i="3"/>
  <c r="K30" i="3"/>
  <c r="J30" i="3"/>
  <c r="I30" i="3"/>
  <c r="K29" i="3"/>
  <c r="J29" i="3"/>
  <c r="I29" i="3"/>
  <c r="K28" i="3"/>
  <c r="J28" i="3"/>
  <c r="I28" i="3"/>
  <c r="K27" i="3"/>
  <c r="J27" i="3"/>
  <c r="I27" i="3"/>
  <c r="K26" i="3"/>
  <c r="J26" i="3"/>
  <c r="I26" i="3"/>
  <c r="K25" i="3"/>
  <c r="J25" i="3"/>
  <c r="I25" i="3"/>
  <c r="K24" i="3"/>
  <c r="J24" i="3"/>
  <c r="I24" i="3"/>
  <c r="K23" i="3"/>
  <c r="J23" i="3"/>
  <c r="I23" i="3"/>
  <c r="K22" i="3"/>
  <c r="I22" i="3"/>
  <c r="K21" i="3"/>
  <c r="J21" i="3"/>
  <c r="I21" i="3"/>
  <c r="J20" i="3"/>
  <c r="I20" i="3"/>
  <c r="J18" i="3"/>
  <c r="I18" i="3"/>
  <c r="K17" i="3"/>
  <c r="J17" i="3"/>
  <c r="I17" i="3"/>
  <c r="K16" i="3"/>
  <c r="I16" i="3"/>
  <c r="K15" i="3"/>
  <c r="I15" i="3"/>
  <c r="K14" i="3"/>
  <c r="I14" i="3"/>
  <c r="K13" i="3"/>
  <c r="I13" i="3"/>
  <c r="K12" i="3"/>
  <c r="J12" i="3"/>
  <c r="I12" i="3"/>
  <c r="K11" i="3"/>
  <c r="J11" i="3"/>
  <c r="I11" i="3"/>
  <c r="K10" i="3"/>
  <c r="J10" i="3"/>
  <c r="I10" i="3"/>
  <c r="K9" i="3"/>
  <c r="J9" i="3"/>
  <c r="I9" i="3"/>
  <c r="K8" i="3"/>
  <c r="J8" i="3"/>
  <c r="I8" i="3"/>
  <c r="K7" i="3"/>
  <c r="J7" i="3"/>
  <c r="I7" i="3"/>
  <c r="K6" i="3"/>
  <c r="J6" i="3"/>
  <c r="I6" i="3"/>
  <c r="J5" i="3"/>
  <c r="I5" i="3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AA7" i="2"/>
  <c r="AA6" i="2"/>
  <c r="AA5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Z10" i="2"/>
  <c r="Z9" i="2"/>
  <c r="Z8" i="2"/>
  <c r="Z7" i="2"/>
  <c r="Z6" i="2"/>
  <c r="Z5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Y6" i="2"/>
  <c r="Y5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7" i="2"/>
  <c r="X6" i="2"/>
  <c r="X5" i="2"/>
  <c r="V24" i="2"/>
  <c r="V32" i="2"/>
  <c r="X8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5" i="2"/>
  <c r="T14" i="2"/>
  <c r="T13" i="2"/>
  <c r="T12" i="2"/>
  <c r="T11" i="2"/>
  <c r="T10" i="2"/>
  <c r="T9" i="2"/>
  <c r="T8" i="2"/>
  <c r="T7" i="2"/>
  <c r="T6" i="2"/>
  <c r="T5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5" i="2"/>
  <c r="P14" i="2"/>
  <c r="P13" i="2"/>
  <c r="P12" i="2"/>
  <c r="P11" i="2"/>
  <c r="P10" i="2"/>
  <c r="P9" i="2"/>
  <c r="P8" i="2"/>
  <c r="P7" i="2"/>
  <c r="P6" i="2"/>
  <c r="P5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5" i="2"/>
  <c r="L14" i="2"/>
  <c r="L13" i="2"/>
  <c r="L12" i="2"/>
  <c r="L11" i="2"/>
  <c r="L10" i="2"/>
  <c r="L9" i="2"/>
  <c r="L8" i="2"/>
  <c r="L7" i="2"/>
  <c r="L6" i="2"/>
  <c r="L5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5" i="2"/>
  <c r="H14" i="2"/>
  <c r="H13" i="2"/>
  <c r="H12" i="2"/>
  <c r="H11" i="2"/>
  <c r="H10" i="2"/>
  <c r="H9" i="2"/>
  <c r="H8" i="2"/>
  <c r="H7" i="2"/>
  <c r="H6" i="2"/>
  <c r="H5" i="2"/>
  <c r="AA32" i="2"/>
  <c r="Y32" i="2"/>
  <c r="W32" i="2"/>
  <c r="U32" i="2"/>
  <c r="S32" i="2"/>
  <c r="R32" i="2"/>
  <c r="Q32" i="2"/>
  <c r="O32" i="2"/>
  <c r="N32" i="2"/>
  <c r="M32" i="2"/>
  <c r="K32" i="2"/>
  <c r="J32" i="2"/>
  <c r="I32" i="2"/>
  <c r="G32" i="2"/>
  <c r="F32" i="2"/>
  <c r="E32" i="2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A32" i="1" s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X31" i="1"/>
  <c r="X30" i="1"/>
  <c r="X29" i="1"/>
  <c r="X28" i="1"/>
  <c r="X27" i="1"/>
  <c r="X26" i="1"/>
  <c r="X25" i="1"/>
  <c r="X23" i="1"/>
  <c r="X22" i="1"/>
  <c r="X21" i="1"/>
  <c r="X20" i="1"/>
  <c r="X17" i="1"/>
  <c r="X19" i="1"/>
  <c r="X18" i="1"/>
  <c r="X15" i="1"/>
  <c r="X14" i="1"/>
  <c r="X13" i="1"/>
  <c r="X12" i="1"/>
  <c r="X11" i="1"/>
  <c r="X10" i="1"/>
  <c r="X9" i="1"/>
  <c r="X8" i="1"/>
  <c r="X7" i="1"/>
  <c r="X6" i="1"/>
  <c r="X5" i="1"/>
  <c r="V24" i="1"/>
  <c r="X24" i="1" s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5" i="1"/>
  <c r="T14" i="1"/>
  <c r="T13" i="1"/>
  <c r="T12" i="1"/>
  <c r="T11" i="1"/>
  <c r="T10" i="1"/>
  <c r="T9" i="1"/>
  <c r="T8" i="1"/>
  <c r="T7" i="1"/>
  <c r="T6" i="1"/>
  <c r="T5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5" i="1"/>
  <c r="P14" i="1"/>
  <c r="P13" i="1"/>
  <c r="P12" i="1"/>
  <c r="P11" i="1"/>
  <c r="P10" i="1"/>
  <c r="P9" i="1"/>
  <c r="P8" i="1"/>
  <c r="P7" i="1"/>
  <c r="P6" i="1"/>
  <c r="P5" i="1"/>
  <c r="W32" i="1"/>
  <c r="V32" i="1"/>
  <c r="U32" i="1"/>
  <c r="S32" i="1"/>
  <c r="R32" i="1"/>
  <c r="Q32" i="1"/>
  <c r="O32" i="1"/>
  <c r="N32" i="1"/>
  <c r="M32" i="1"/>
  <c r="K32" i="1"/>
  <c r="J32" i="1"/>
  <c r="I32" i="1"/>
  <c r="G32" i="1"/>
  <c r="F32" i="1"/>
  <c r="E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5" i="1"/>
  <c r="L14" i="1"/>
  <c r="L13" i="1"/>
  <c r="L12" i="1"/>
  <c r="L11" i="1"/>
  <c r="L10" i="1"/>
  <c r="L9" i="1"/>
  <c r="L8" i="1"/>
  <c r="L7" i="1"/>
  <c r="L6" i="1"/>
  <c r="L5" i="1"/>
  <c r="L32" i="1" s="1"/>
  <c r="H13" i="1"/>
  <c r="H12" i="1"/>
  <c r="H9" i="1"/>
  <c r="H15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4" i="1"/>
  <c r="H11" i="1"/>
  <c r="H10" i="1"/>
  <c r="H8" i="1"/>
  <c r="H7" i="1"/>
  <c r="H32" i="1" s="1"/>
  <c r="H6" i="1"/>
  <c r="H5" i="1"/>
  <c r="J571" i="3" l="1"/>
  <c r="K572" i="4"/>
  <c r="J572" i="4"/>
  <c r="K571" i="3"/>
  <c r="I572" i="4"/>
  <c r="I571" i="3"/>
  <c r="Z32" i="2"/>
  <c r="X32" i="2"/>
  <c r="T32" i="2"/>
  <c r="P32" i="2"/>
  <c r="L32" i="2"/>
  <c r="H32" i="2"/>
  <c r="Z32" i="1"/>
  <c r="Y32" i="1"/>
  <c r="X32" i="1"/>
  <c r="T32" i="1"/>
  <c r="P32" i="1"/>
</calcChain>
</file>

<file path=xl/sharedStrings.xml><?xml version="1.0" encoding="utf-8"?>
<sst xmlns="http://schemas.openxmlformats.org/spreadsheetml/2006/main" count="2574" uniqueCount="1300">
  <si>
    <t>جدول احجام و ارزش مواد منرالی استخراج شده توسط شرکت های که عواید آن از طریق ریاست کادستر معادن جمع آوری میگردد</t>
  </si>
  <si>
    <t>نوعیت مواد معدنی</t>
  </si>
  <si>
    <t>معدن</t>
  </si>
  <si>
    <t>اسم شرکت</t>
  </si>
  <si>
    <t>نمبر</t>
  </si>
  <si>
    <t>ذغال</t>
  </si>
  <si>
    <t xml:space="preserve">دره صوف </t>
  </si>
  <si>
    <t>برادران خوشک</t>
  </si>
  <si>
    <t xml:space="preserve">روی دو آب </t>
  </si>
  <si>
    <t>میثاق شرق</t>
  </si>
  <si>
    <t xml:space="preserve">معلومه </t>
  </si>
  <si>
    <t>آریا پوپل</t>
  </si>
  <si>
    <t>طلا</t>
  </si>
  <si>
    <t xml:space="preserve">نورابه و سمتی </t>
  </si>
  <si>
    <t>ویست لندجنرال</t>
  </si>
  <si>
    <t>کرومایت</t>
  </si>
  <si>
    <t>میدان وردک</t>
  </si>
  <si>
    <t>میتال مایننگ یوکی</t>
  </si>
  <si>
    <t>دره صوف سمنگان</t>
  </si>
  <si>
    <t>معدنکاران</t>
  </si>
  <si>
    <t>مهمند شمال</t>
  </si>
  <si>
    <t>لوگر</t>
  </si>
  <si>
    <t>ستانه بابا</t>
  </si>
  <si>
    <t>گداخیل پروان</t>
  </si>
  <si>
    <t>هیواد برادرز</t>
  </si>
  <si>
    <t>نهرین بغلان</t>
  </si>
  <si>
    <t>هاشمی گروپ</t>
  </si>
  <si>
    <t>داوودخیل لوگر</t>
  </si>
  <si>
    <t>استخراج معادن هاشمی</t>
  </si>
  <si>
    <t>فلورایت</t>
  </si>
  <si>
    <t>نیش کندهار</t>
  </si>
  <si>
    <t>امانیه مایننگ</t>
  </si>
  <si>
    <t>سمنت</t>
  </si>
  <si>
    <t>سمنت غوری بغلان</t>
  </si>
  <si>
    <t>افغان انویستمنت</t>
  </si>
  <si>
    <t>چشمه شفا بغلان</t>
  </si>
  <si>
    <t>کوارتز</t>
  </si>
  <si>
    <t>یاسمین مایننگ</t>
  </si>
  <si>
    <t>خاک جبار کابل</t>
  </si>
  <si>
    <t>افراسیاب</t>
  </si>
  <si>
    <t>سنگ رخام</t>
  </si>
  <si>
    <t>هرات</t>
  </si>
  <si>
    <t>ممتاز کوثر</t>
  </si>
  <si>
    <t>نمک</t>
  </si>
  <si>
    <t>کلفگان تخار</t>
  </si>
  <si>
    <t>ویستکو انترنیشنل</t>
  </si>
  <si>
    <t>تاقچه خانه تخار</t>
  </si>
  <si>
    <t>گزستان تخار</t>
  </si>
  <si>
    <t>خالد عزیز</t>
  </si>
  <si>
    <t>بلاک 2 گداخیل پروان</t>
  </si>
  <si>
    <t>افغان اکتیف</t>
  </si>
  <si>
    <t>سبزک هرات</t>
  </si>
  <si>
    <t>للندر کابل</t>
  </si>
  <si>
    <t>تولید جامه عبدالرحمن بابا</t>
  </si>
  <si>
    <t>مواد ساختمانی</t>
  </si>
  <si>
    <t>شکردره کابل</t>
  </si>
  <si>
    <t>تابله پرهون</t>
  </si>
  <si>
    <t>سنگ مرمر</t>
  </si>
  <si>
    <t>چشت شریف هرات</t>
  </si>
  <si>
    <t>جمال آسیا</t>
  </si>
  <si>
    <t>شرکت سرمایه گذاری</t>
  </si>
  <si>
    <t>تصدی ذغال سنگ شمال</t>
  </si>
  <si>
    <t>مجـــــــــــــــــــــــــموعه</t>
  </si>
  <si>
    <t>مقدار استخراج شده در سال 1393</t>
  </si>
  <si>
    <t>گرام</t>
  </si>
  <si>
    <t>تن</t>
  </si>
  <si>
    <t>مترمکعب</t>
  </si>
  <si>
    <t>ارزش درسال 1393 به افغانی</t>
  </si>
  <si>
    <t>مقدار استخراج شده در سال 1394</t>
  </si>
  <si>
    <t>ارزش درسال 1394 به افغانی</t>
  </si>
  <si>
    <t>ارزش درسال 1395 به افغانی</t>
  </si>
  <si>
    <t>ارزش درسال 1396 به افغانی</t>
  </si>
  <si>
    <t>مقداراستخراج در سال 1397</t>
  </si>
  <si>
    <t>ارزش درسال 1397 به افغانی</t>
  </si>
  <si>
    <t>مجموع</t>
  </si>
  <si>
    <t>شماره</t>
  </si>
  <si>
    <t>مقداراستخراج در سال 1395</t>
  </si>
  <si>
    <t>مقداراستخراج در سال 1396</t>
  </si>
  <si>
    <t>Table of Production Volume and Value, Extracted by Companies and Collected via Cadastre Directorate of MoMP</t>
  </si>
  <si>
    <t>S/No</t>
  </si>
  <si>
    <t>Name of Company</t>
  </si>
  <si>
    <t>Type of Mineral</t>
  </si>
  <si>
    <t>Mine Location</t>
  </si>
  <si>
    <t>Extracted Volume in 1393</t>
  </si>
  <si>
    <t>M3</t>
  </si>
  <si>
    <t>Ton</t>
  </si>
  <si>
    <t>gr</t>
  </si>
  <si>
    <t>Value in 1393 AFN</t>
  </si>
  <si>
    <t>Khushak Brothers</t>
  </si>
  <si>
    <t>Meshaq Sharq</t>
  </si>
  <si>
    <t>Arya Popal</t>
  </si>
  <si>
    <t>West Land General</t>
  </si>
  <si>
    <t>Metal Mining Uk</t>
  </si>
  <si>
    <t>Madan Karan</t>
  </si>
  <si>
    <t>Muhmand Shumal</t>
  </si>
  <si>
    <t>Satana Baba</t>
  </si>
  <si>
    <t>Hewad Brothers</t>
  </si>
  <si>
    <t>Hashami Group</t>
  </si>
  <si>
    <t>Extractive Mine Hashami</t>
  </si>
  <si>
    <t>Amania Mining</t>
  </si>
  <si>
    <t>Afghan Investment</t>
  </si>
  <si>
    <t>Yasamin Mining</t>
  </si>
  <si>
    <t>Offer Asiab</t>
  </si>
  <si>
    <t>Mumtaz Kawsar</t>
  </si>
  <si>
    <t>West Co International</t>
  </si>
  <si>
    <t>Khalid Aziz</t>
  </si>
  <si>
    <t>Afghan Active</t>
  </si>
  <si>
    <t>Abdul Rahman Baba</t>
  </si>
  <si>
    <t>Tabela Parhoon</t>
  </si>
  <si>
    <t>Jamal Asia</t>
  </si>
  <si>
    <t>Sharkat Sarmaya Gazari</t>
  </si>
  <si>
    <t>Dara Souf</t>
  </si>
  <si>
    <t>Roido Aab</t>
  </si>
  <si>
    <t>Maloma</t>
  </si>
  <si>
    <t>Nooraba wa Samti</t>
  </si>
  <si>
    <t>Maidan Wardak</t>
  </si>
  <si>
    <t>Dara Souf Samangan</t>
  </si>
  <si>
    <t>Logar</t>
  </si>
  <si>
    <t>Gada khil Parwan</t>
  </si>
  <si>
    <t>Nahreen Baghlan</t>
  </si>
  <si>
    <t>Dadu Khil Logar</t>
  </si>
  <si>
    <t>Nesh Kandahar</t>
  </si>
  <si>
    <t>Cement Ghori Baghlan</t>
  </si>
  <si>
    <t>Chashma Shafa Baghlan</t>
  </si>
  <si>
    <t>Khak Jabar Kabul</t>
  </si>
  <si>
    <t>Herat</t>
  </si>
  <si>
    <t>Kalafgon Takhar</t>
  </si>
  <si>
    <t>Taqcha Khan Takhar</t>
  </si>
  <si>
    <t>Gazistan Takhar</t>
  </si>
  <si>
    <t>Block 2 Gada khil Parwan</t>
  </si>
  <si>
    <t>Sabzak Herat</t>
  </si>
  <si>
    <t>Lalandar Kabul</t>
  </si>
  <si>
    <t>Shakardara Kabul</t>
  </si>
  <si>
    <t>Cheshte Sharif Herat</t>
  </si>
  <si>
    <t>North Coal Enterprise(NCE)</t>
  </si>
  <si>
    <t>Baghlan</t>
  </si>
  <si>
    <t>Coal</t>
  </si>
  <si>
    <t>Gold</t>
  </si>
  <si>
    <t>Chromite</t>
  </si>
  <si>
    <t>Flourite</t>
  </si>
  <si>
    <t>Cement</t>
  </si>
  <si>
    <t>Quartaz</t>
  </si>
  <si>
    <t>Alabaster Stone</t>
  </si>
  <si>
    <t>Salt</t>
  </si>
  <si>
    <t>Construction Materials</t>
  </si>
  <si>
    <t>Marble Stone</t>
  </si>
  <si>
    <t>Total</t>
  </si>
  <si>
    <t>Extracted Volume in 1394</t>
  </si>
  <si>
    <t>Value in 1394 AFN</t>
  </si>
  <si>
    <t>Extracted Volume in 1395</t>
  </si>
  <si>
    <t>Value in 1395 AFN</t>
  </si>
  <si>
    <t>Extracted Volume in 1396</t>
  </si>
  <si>
    <t>Value in 1396 AFN</t>
  </si>
  <si>
    <t>Extracted Volume in 1397</t>
  </si>
  <si>
    <t>Value in 1397 AFN</t>
  </si>
  <si>
    <t>وزارت معادن و پترولیم
جدول احجام استخراج شده مواد منرالی وارزش آنها توسط شرکت ها در سال های 1395 و 1396 نظر به ولایت</t>
  </si>
  <si>
    <t>ولایت</t>
  </si>
  <si>
    <t>نام شرکت/ فرد</t>
  </si>
  <si>
    <t>نوعیت مواد منرالی</t>
  </si>
  <si>
    <t>مقداراستخراج شده در سال ۱۳۹۵</t>
  </si>
  <si>
    <t>مقداراستخراج شده در سال ۱۳۹۶</t>
  </si>
  <si>
    <t xml:space="preserve">مجموع مقدار استخراج شده </t>
  </si>
  <si>
    <t>ارزش مواد منرالی درسال 1395 به افغانی</t>
  </si>
  <si>
    <t>ارزش مواد منرالی  در سال 1396 به افغانی</t>
  </si>
  <si>
    <t>سمنگان</t>
  </si>
  <si>
    <t>سنگر نیازی</t>
  </si>
  <si>
    <t>جغل کوهی</t>
  </si>
  <si>
    <t>احمد جاوید</t>
  </si>
  <si>
    <t xml:space="preserve">مبارک شاه </t>
  </si>
  <si>
    <t xml:space="preserve">محمود </t>
  </si>
  <si>
    <t xml:space="preserve">نعمت الله </t>
  </si>
  <si>
    <t xml:space="preserve">مصطفی شریفی </t>
  </si>
  <si>
    <t xml:space="preserve">برادران احمد سروش </t>
  </si>
  <si>
    <t>عروس البلاد</t>
  </si>
  <si>
    <t xml:space="preserve">دانا سمنگان </t>
  </si>
  <si>
    <t xml:space="preserve">ایبک نوجوان </t>
  </si>
  <si>
    <t xml:space="preserve">مسعدالله زاده </t>
  </si>
  <si>
    <t xml:space="preserve">سنگ مرمر چشت شریف </t>
  </si>
  <si>
    <t xml:space="preserve">سنگ مرمر </t>
  </si>
  <si>
    <t xml:space="preserve">سرمایه گذاری معادن </t>
  </si>
  <si>
    <t>بشیر بارز</t>
  </si>
  <si>
    <t xml:space="preserve">ریگ و جغل </t>
  </si>
  <si>
    <t>عبدالعزیز</t>
  </si>
  <si>
    <t xml:space="preserve">برادران عادل </t>
  </si>
  <si>
    <t xml:space="preserve">ممتاز کولو </t>
  </si>
  <si>
    <t xml:space="preserve">سنگ رخام </t>
  </si>
  <si>
    <t xml:space="preserve">بهار هرات </t>
  </si>
  <si>
    <t xml:space="preserve">میکا آریانا </t>
  </si>
  <si>
    <t xml:space="preserve">افغان هرات مرمر </t>
  </si>
  <si>
    <t xml:space="preserve">معادن و صنایع دوقدر </t>
  </si>
  <si>
    <t xml:space="preserve">نمک طعام </t>
  </si>
  <si>
    <t xml:space="preserve">افغانستان مرمر </t>
  </si>
  <si>
    <t xml:space="preserve">گوهر نما </t>
  </si>
  <si>
    <t>سنگ جغل</t>
  </si>
  <si>
    <t xml:space="preserve">مروارید هرات </t>
  </si>
  <si>
    <t xml:space="preserve">جمال آسیا </t>
  </si>
  <si>
    <t>هرات معادن</t>
  </si>
  <si>
    <t>یونیک بیلدر</t>
  </si>
  <si>
    <t xml:space="preserve">برادران مهمند </t>
  </si>
  <si>
    <t xml:space="preserve">عقاب آسیا </t>
  </si>
  <si>
    <t>فاریاب</t>
  </si>
  <si>
    <t>شرکت رب سازی قاری زاده</t>
  </si>
  <si>
    <t>شرکت ساختمانی نصیب حکمت</t>
  </si>
  <si>
    <t>ریگ صحرای</t>
  </si>
  <si>
    <t>شرکت ساختمانی بلال متین</t>
  </si>
  <si>
    <t xml:space="preserve">جغل خاکدار </t>
  </si>
  <si>
    <t xml:space="preserve">حاجی اسد الله </t>
  </si>
  <si>
    <t>شرکت ساختمانی صافی هدایت</t>
  </si>
  <si>
    <t>شرکت ساختمانی سخی برادران</t>
  </si>
  <si>
    <t>سراج الدین ولد شرف الدین</t>
  </si>
  <si>
    <t>شرکت ساختمانی پیروز مرادی</t>
  </si>
  <si>
    <t>ریگ تعمیراتی</t>
  </si>
  <si>
    <t>سنگ تعمیراتی چارتوت</t>
  </si>
  <si>
    <t>سنگ تعمیراتی زشفان</t>
  </si>
  <si>
    <t>غلام محمد ولد دوران</t>
  </si>
  <si>
    <t>سنگ گچ</t>
  </si>
  <si>
    <t>شرکت خورشید میلاد</t>
  </si>
  <si>
    <t xml:space="preserve">محمد عظیم </t>
  </si>
  <si>
    <t>جغل خاکدار  دریای</t>
  </si>
  <si>
    <t>حاجی اشرف</t>
  </si>
  <si>
    <t>شرکت بردادران فیروز</t>
  </si>
  <si>
    <t>جغل خاکدار</t>
  </si>
  <si>
    <t xml:space="preserve">حبیب الله </t>
  </si>
  <si>
    <t>ریگ تعمیراتی هزار قلعه</t>
  </si>
  <si>
    <t>شرکت  های ساختمانی فیض وفضل الله</t>
  </si>
  <si>
    <t>جغل خاکدار دریای</t>
  </si>
  <si>
    <t>کنرها</t>
  </si>
  <si>
    <t xml:space="preserve">الیاس افغان </t>
  </si>
  <si>
    <t xml:space="preserve">سنگ تعمیراتی </t>
  </si>
  <si>
    <t>جغل دریای</t>
  </si>
  <si>
    <t xml:space="preserve">امین کاپیسا </t>
  </si>
  <si>
    <t>محمد رسول</t>
  </si>
  <si>
    <t>محکم خان</t>
  </si>
  <si>
    <t>سنگ تعمیراتی</t>
  </si>
  <si>
    <t>افغان ثابت</t>
  </si>
  <si>
    <t>شرکت افغان ممند</t>
  </si>
  <si>
    <t>غام نور</t>
  </si>
  <si>
    <t>شیخ نورستانی</t>
  </si>
  <si>
    <t>گل عظم</t>
  </si>
  <si>
    <t>جعل دریای</t>
  </si>
  <si>
    <t>شرکت رشاد ناصری</t>
  </si>
  <si>
    <t>سنگ تعمیرای</t>
  </si>
  <si>
    <t>رضا احمدی</t>
  </si>
  <si>
    <t xml:space="preserve">شرکت عامر </t>
  </si>
  <si>
    <t>شرکت ستاری</t>
  </si>
  <si>
    <t>هلال حمزه</t>
  </si>
  <si>
    <t>اپکرید</t>
  </si>
  <si>
    <t>شرکت سلیمان بهیر</t>
  </si>
  <si>
    <t>شرکت هیمت خیل</t>
  </si>
  <si>
    <t>شرکت شیخ نورستانی</t>
  </si>
  <si>
    <t>بغلان</t>
  </si>
  <si>
    <t>شرکت هاشمی گروب</t>
  </si>
  <si>
    <t xml:space="preserve">ذغال سنگ </t>
  </si>
  <si>
    <t>شرکت ساختمانی و لوزیستیکی حبیبی پیکار</t>
  </si>
  <si>
    <t>چک پاینت مواد ساختمانی</t>
  </si>
  <si>
    <t>شرکت سید شفیق</t>
  </si>
  <si>
    <t xml:space="preserve">محمد نعیم </t>
  </si>
  <si>
    <t>ریگ، جغل و سنگ تعمیراتی</t>
  </si>
  <si>
    <t>شرکت ساختمانی  و سرک سازی پیر محمد</t>
  </si>
  <si>
    <t>عظیم الله</t>
  </si>
  <si>
    <t>شرکت ساختمانی صفی گران</t>
  </si>
  <si>
    <t>شرکت پروسس سنگ نچرال</t>
  </si>
  <si>
    <t xml:space="preserve">شرکت ساختمانی رحمت الله فضل </t>
  </si>
  <si>
    <t>شرکت ساختمانی نظیر مایار</t>
  </si>
  <si>
    <t xml:space="preserve">شرکت عصمت الله عاصم </t>
  </si>
  <si>
    <t>شرکت فاروق امیریان</t>
  </si>
  <si>
    <t>شرکت ساختمانی عمرای سبز</t>
  </si>
  <si>
    <t>شرکت دستگاه سنگ بری نقش جهان</t>
  </si>
  <si>
    <t>شرکت ساختمانی اتقاق بهسود</t>
  </si>
  <si>
    <t>مهیب الله صافی لمتید</t>
  </si>
  <si>
    <t>کندز</t>
  </si>
  <si>
    <t xml:space="preserve">سید احمد ولد رحمت الله </t>
  </si>
  <si>
    <t>ریگ و جغل دریای</t>
  </si>
  <si>
    <t>ربیع الله و لد محمد گل</t>
  </si>
  <si>
    <t>تخار</t>
  </si>
  <si>
    <t>شرکت ویستکو انترنیشنل</t>
  </si>
  <si>
    <t>نمک تاقجه خانه</t>
  </si>
  <si>
    <t>نمک کلفگان</t>
  </si>
  <si>
    <t>شرکت خواجه اکاشه</t>
  </si>
  <si>
    <t>نمک لته بند</t>
  </si>
  <si>
    <t>شرکت لوجیستکی ترکان1</t>
  </si>
  <si>
    <t>شرکت لوجیستکی ترکان2</t>
  </si>
  <si>
    <t xml:space="preserve">محمد رضا </t>
  </si>
  <si>
    <t>لغمان</t>
  </si>
  <si>
    <t xml:space="preserve">سبین غر تالک </t>
  </si>
  <si>
    <t>مود ساختمانی</t>
  </si>
  <si>
    <t>الفلاح الکوزی</t>
  </si>
  <si>
    <t>بدخشان</t>
  </si>
  <si>
    <t xml:space="preserve">عبدالرحمان </t>
  </si>
  <si>
    <t>بیروج</t>
  </si>
  <si>
    <t xml:space="preserve">نحیب الله </t>
  </si>
  <si>
    <t xml:space="preserve">مواد معدتی بیروج </t>
  </si>
  <si>
    <t>سید نورالحق</t>
  </si>
  <si>
    <t>عبدالظاهر</t>
  </si>
  <si>
    <t>یخک</t>
  </si>
  <si>
    <t xml:space="preserve">غیب الله </t>
  </si>
  <si>
    <t>نیلم</t>
  </si>
  <si>
    <t>یفتل لمتتد</t>
  </si>
  <si>
    <t>پامیر بدخشان</t>
  </si>
  <si>
    <t>پروان</t>
  </si>
  <si>
    <t xml:space="preserve">عبدالله </t>
  </si>
  <si>
    <t>فرهاد</t>
  </si>
  <si>
    <t>سنک تالک</t>
  </si>
  <si>
    <t>صداقت افغان شینواری</t>
  </si>
  <si>
    <t>حسین کوه توب</t>
  </si>
  <si>
    <t>داد محمد</t>
  </si>
  <si>
    <t xml:space="preserve">حاجی نوراجان </t>
  </si>
  <si>
    <t xml:space="preserve">حقمل </t>
  </si>
  <si>
    <t>سرمه ریگ</t>
  </si>
  <si>
    <t>ظاهر خان</t>
  </si>
  <si>
    <t>ملاخیل</t>
  </si>
  <si>
    <t xml:space="preserve">شرکت قدس دوم </t>
  </si>
  <si>
    <t xml:space="preserve">شرکت دادمیر </t>
  </si>
  <si>
    <t xml:space="preserve">بسم الله </t>
  </si>
  <si>
    <t>یحی خان</t>
  </si>
  <si>
    <t>محمد داود</t>
  </si>
  <si>
    <t xml:space="preserve">شرکت محبی </t>
  </si>
  <si>
    <t>سنگ تراوتین</t>
  </si>
  <si>
    <t>شرکت شیر پروان</t>
  </si>
  <si>
    <t xml:space="preserve">چگ باینت ها </t>
  </si>
  <si>
    <t xml:space="preserve">حبیب الرحمان </t>
  </si>
  <si>
    <t>کاپیساه کهنه ده</t>
  </si>
  <si>
    <t>جغل خاک دار</t>
  </si>
  <si>
    <t>طلوع نور</t>
  </si>
  <si>
    <t>شرکت پامیر آریایان</t>
  </si>
  <si>
    <t>شرکت کمسن انشاط</t>
  </si>
  <si>
    <t>سردار خان</t>
  </si>
  <si>
    <t xml:space="preserve">هیوادوال </t>
  </si>
  <si>
    <t>فراه</t>
  </si>
  <si>
    <t>یاسر زبیر</t>
  </si>
  <si>
    <t>ریگ و جغل</t>
  </si>
  <si>
    <t>محمد اکبر</t>
  </si>
  <si>
    <t xml:space="preserve">گل احمد </t>
  </si>
  <si>
    <t>عبدالواحد</t>
  </si>
  <si>
    <t>حاجی گل احمد</t>
  </si>
  <si>
    <t>رامین</t>
  </si>
  <si>
    <t>افتگل</t>
  </si>
  <si>
    <t xml:space="preserve">امان الله </t>
  </si>
  <si>
    <t>عبدالبصیر</t>
  </si>
  <si>
    <t>سلطان محمد</t>
  </si>
  <si>
    <t>محمد شفیق</t>
  </si>
  <si>
    <t xml:space="preserve">رامین </t>
  </si>
  <si>
    <t>سرپل</t>
  </si>
  <si>
    <t xml:space="preserve">شرکت احمد مبین </t>
  </si>
  <si>
    <t xml:space="preserve">چک باینت </t>
  </si>
  <si>
    <t>احمد فردوس</t>
  </si>
  <si>
    <t>شرکت تمیم سهراب</t>
  </si>
  <si>
    <t>شرکت مرتضی افضلی</t>
  </si>
  <si>
    <t xml:space="preserve">شرکت خیرزی </t>
  </si>
  <si>
    <t>شرکت رحمن یان</t>
  </si>
  <si>
    <t>شرکت روح الله خیرخواه</t>
  </si>
  <si>
    <t>چگ پاینت</t>
  </si>
  <si>
    <t>شرکت مصطفی جمشید</t>
  </si>
  <si>
    <t xml:space="preserve">چک پاینت </t>
  </si>
  <si>
    <t>بازمحمد</t>
  </si>
  <si>
    <t>منصور آذرخش</t>
  </si>
  <si>
    <t>شرکت نیوپیک</t>
  </si>
  <si>
    <t>اسحق بای</t>
  </si>
  <si>
    <t xml:space="preserve"> باز محمد ولد خیر محمد</t>
  </si>
  <si>
    <t>کاپیسا</t>
  </si>
  <si>
    <t xml:space="preserve">شرکت ساختمانی همراز </t>
  </si>
  <si>
    <t>سنگ تالک</t>
  </si>
  <si>
    <t>ساختمانی لوی کوهستان</t>
  </si>
  <si>
    <t>شرکت ساختمانی میهن</t>
  </si>
  <si>
    <t xml:space="preserve">هیواد وال </t>
  </si>
  <si>
    <t>شرکت ساختمانی شمال حیدری</t>
  </si>
  <si>
    <t xml:space="preserve">نصرت میر </t>
  </si>
  <si>
    <t>مزارالدین</t>
  </si>
  <si>
    <t xml:space="preserve">راز محمد </t>
  </si>
  <si>
    <t>محمد هارون</t>
  </si>
  <si>
    <t xml:space="preserve">حامی آریا </t>
  </si>
  <si>
    <t>ننگیالی</t>
  </si>
  <si>
    <t>کاپیسا کهنه ده</t>
  </si>
  <si>
    <t>حلیم</t>
  </si>
  <si>
    <t>شرکت سپین دره</t>
  </si>
  <si>
    <t>خوست</t>
  </si>
  <si>
    <t xml:space="preserve">کریم خان </t>
  </si>
  <si>
    <t>ریګ و جغل</t>
  </si>
  <si>
    <t>ولی میرخان</t>
  </si>
  <si>
    <t xml:space="preserve">جولوی بابا شرکت </t>
  </si>
  <si>
    <t>سنګ تعمیراتی</t>
  </si>
  <si>
    <t xml:space="preserve">بیت الله </t>
  </si>
  <si>
    <t>شهیدالله</t>
  </si>
  <si>
    <t>زابل</t>
  </si>
  <si>
    <t xml:space="preserve">شفیق الله فرزند حاجی حیات الله </t>
  </si>
  <si>
    <t>سنګ ابرک</t>
  </si>
  <si>
    <t xml:space="preserve">عبدالقیوم فرزند محمد نعیم </t>
  </si>
  <si>
    <t>هلمند</t>
  </si>
  <si>
    <t>شرکت معدن حکمت</t>
  </si>
  <si>
    <t xml:space="preserve">سنګ رخام </t>
  </si>
  <si>
    <t>شرکت استخراج معادن عبدالباری صفر</t>
  </si>
  <si>
    <t>شرکت ساختمانی احسان عزیز</t>
  </si>
  <si>
    <t>شرکت ساختمانی وسرک سازی نهر سراج</t>
  </si>
  <si>
    <t>شرکت یاسین هلمند ګروب</t>
  </si>
  <si>
    <t>پنجشیر</t>
  </si>
  <si>
    <t>ایوب شاه</t>
  </si>
  <si>
    <t>زمرد</t>
  </si>
  <si>
    <t>شاه ولی</t>
  </si>
  <si>
    <t>حصارک شاه</t>
  </si>
  <si>
    <t>عبدالرزاق</t>
  </si>
  <si>
    <t>احمد رفیع</t>
  </si>
  <si>
    <t>کندهار</t>
  </si>
  <si>
    <t>عبدالمالک ولد عبدالخالق</t>
  </si>
  <si>
    <t xml:space="preserve">عصمت الله ولد بسم الله </t>
  </si>
  <si>
    <t>عبدالرزاق ولد بوستان</t>
  </si>
  <si>
    <t>شرکت هیواد کامران</t>
  </si>
  <si>
    <t>شرکت عبدالمناف</t>
  </si>
  <si>
    <t>شرکت صفا میوند</t>
  </si>
  <si>
    <t>شرکت سیدولی ریګ ریشن</t>
  </si>
  <si>
    <t>شرکت روفی یادگار</t>
  </si>
  <si>
    <t>حاجی تاج محمد ولد جاجی محمد</t>
  </si>
  <si>
    <t>افغان فروفیشنل گروپ</t>
  </si>
  <si>
    <t>شرکت وایت پیرل</t>
  </si>
  <si>
    <t>افغان بروفیشنل گروپ</t>
  </si>
  <si>
    <t>غزنی</t>
  </si>
  <si>
    <t>الماس غزنویان</t>
  </si>
  <si>
    <t>احمدیار دایکندی</t>
  </si>
  <si>
    <t>کاسمو</t>
  </si>
  <si>
    <t>جغل خاکدار کوهی</t>
  </si>
  <si>
    <t>فولاد مالستان</t>
  </si>
  <si>
    <t>تراورتین</t>
  </si>
  <si>
    <t>نیک نام روز</t>
  </si>
  <si>
    <t>بیتا یونایتید انجینرز</t>
  </si>
  <si>
    <t>ضبطو خان</t>
  </si>
  <si>
    <t>نظیف سدید</t>
  </si>
  <si>
    <t>بادغیس</t>
  </si>
  <si>
    <t>شرکت ساختمانی زرمست</t>
  </si>
  <si>
    <t>سنگ و ریگ</t>
  </si>
  <si>
    <t>محمد فرزند محد اسلم</t>
  </si>
  <si>
    <t>غور</t>
  </si>
  <si>
    <t>شرکت عزیزی نیازی</t>
  </si>
  <si>
    <t>نورالحق</t>
  </si>
  <si>
    <t>حاجی دین محمد</t>
  </si>
  <si>
    <t>شرکت برادران رحیمی</t>
  </si>
  <si>
    <t>شرکت تمدن ظاهری</t>
  </si>
  <si>
    <t>شرکت پوپل زی غوری</t>
  </si>
  <si>
    <t>پکتیا</t>
  </si>
  <si>
    <t>چک پاینت</t>
  </si>
  <si>
    <t>کابل</t>
  </si>
  <si>
    <t>شرکت ویستا</t>
  </si>
  <si>
    <t>شرکت کابل- ویستا</t>
  </si>
  <si>
    <t>شرکت کاوون سلطانی</t>
  </si>
  <si>
    <t>جغل دریایی</t>
  </si>
  <si>
    <t>شرکت امید سباوون</t>
  </si>
  <si>
    <t>شرکت اسرار سمیر</t>
  </si>
  <si>
    <t>شرکت سیپتی اوغلو</t>
  </si>
  <si>
    <t>احمد علی ولد خداداد</t>
  </si>
  <si>
    <t>صفت الله ولد شمس الله</t>
  </si>
  <si>
    <t>حکیم جان ولد محمد حسین</t>
  </si>
  <si>
    <t>محمد آگل ولد محمد امین</t>
  </si>
  <si>
    <t>حاجی ببرک ولد داودزی</t>
  </si>
  <si>
    <t>محمد یونس ولد میرزا حسین</t>
  </si>
  <si>
    <t>حسن آقا ولد محمد امیر</t>
  </si>
  <si>
    <t>شاه مردان ولد خکری</t>
  </si>
  <si>
    <t>عبدالفتاح ولد عبدالصمد</t>
  </si>
  <si>
    <t>حیات خان ولد نواب خان</t>
  </si>
  <si>
    <t>محمد هاشم ولد عبدالله</t>
  </si>
  <si>
    <t>شرکت ملاجان شاه میرزی</t>
  </si>
  <si>
    <t>محمد یاور ولد عبدالکریم</t>
  </si>
  <si>
    <t>باور خان ولد عبدالکریم</t>
  </si>
  <si>
    <t>محمد عارف ولد عبدالغنی</t>
  </si>
  <si>
    <t>میا سخی جان ولد ملا جان</t>
  </si>
  <si>
    <t>دوست محمد ولد شاه محمد</t>
  </si>
  <si>
    <t>نورخان ولد ثمرگل</t>
  </si>
  <si>
    <t>پاچاه گل ولد الله گل</t>
  </si>
  <si>
    <t>شرکت سحرپی ریز</t>
  </si>
  <si>
    <t>شرکت مسعود عارف فقیرزاده</t>
  </si>
  <si>
    <t>شرکت فاروق استانکزی</t>
  </si>
  <si>
    <t>ریاست شاروالی کابل</t>
  </si>
  <si>
    <t>وحیدالله ولد غلام سعید</t>
  </si>
  <si>
    <t>نظر محمد ولد شیرمحمد</t>
  </si>
  <si>
    <t>سیدلایق حسین ولد سید عیسی</t>
  </si>
  <si>
    <t>محمد حسین ولد فقیرحسین</t>
  </si>
  <si>
    <t>محمد ایشان ولد محمد امان</t>
  </si>
  <si>
    <t>نجیب الله ولد عین الله</t>
  </si>
  <si>
    <t>محمد دل ولد مسجدی</t>
  </si>
  <si>
    <t>محمد اسماعیل ولد محمد شریف</t>
  </si>
  <si>
    <t>محمد هاشم ولد حضرت جان</t>
  </si>
  <si>
    <t>شرکت گلکسی اسکای</t>
  </si>
  <si>
    <t>عمرگل ولد جمعه گل</t>
  </si>
  <si>
    <t>طراب خان ولد گل حسن</t>
  </si>
  <si>
    <t>غلام قادر ولد رمضان</t>
  </si>
  <si>
    <t>نصرالله ولد اول الدین</t>
  </si>
  <si>
    <t>شرکت کابل گلدره</t>
  </si>
  <si>
    <t>شرکت آریانا سازه</t>
  </si>
  <si>
    <t>شرکت تکنالوجست</t>
  </si>
  <si>
    <t>شیرالرحمن ولد گل الرحمن</t>
  </si>
  <si>
    <t>محمد عارف ولد محمود</t>
  </si>
  <si>
    <t>مسعود افغان ولد غوث الدین</t>
  </si>
  <si>
    <t>شرکت ASP</t>
  </si>
  <si>
    <t>حیات خان ولد شمشیر خان</t>
  </si>
  <si>
    <t>شمس الدین ولد عبدالصبور</t>
  </si>
  <si>
    <t>محمد ادریس ولد محمد صدیق</t>
  </si>
  <si>
    <t>نیک محمد ولد مراد خان</t>
  </si>
  <si>
    <t>شرکت برادران در زی</t>
  </si>
  <si>
    <t>ذبیح الله ولد محمد امان</t>
  </si>
  <si>
    <t>شاه محمود ولد شاه مست</t>
  </si>
  <si>
    <t>شرکت همالیا</t>
  </si>
  <si>
    <t>محمد شریف ولد محمد رسول</t>
  </si>
  <si>
    <t>محمد صدیق ولد محمد رسول</t>
  </si>
  <si>
    <t>عتیق الله ولد عبدالرازق</t>
  </si>
  <si>
    <t>عبدالرازق ولد محمود</t>
  </si>
  <si>
    <t>شرکت کابل تدبیر</t>
  </si>
  <si>
    <t>عبدالقدیر ولد سخی داد</t>
  </si>
  <si>
    <t>محمد همایون ولد عبدالغفور</t>
  </si>
  <si>
    <t>نقیب الله ولد محمد نبی</t>
  </si>
  <si>
    <t>لعل محمد ولد مسجدی</t>
  </si>
  <si>
    <t>محمد یونس ولد محمد عیسی</t>
  </si>
  <si>
    <t>عزیزالله ولد عوض علی</t>
  </si>
  <si>
    <t>معراج الدین ولد محمد اکبر</t>
  </si>
  <si>
    <t>سید علیم ولد محمد امین</t>
  </si>
  <si>
    <t>حمید الله ولد غریب الله</t>
  </si>
  <si>
    <t>شرکت بنای خدمت</t>
  </si>
  <si>
    <t>شرکت هما</t>
  </si>
  <si>
    <t>فضل الرحمن ولد علاوالدین</t>
  </si>
  <si>
    <t>غلام حضرت ولد غلام رسول</t>
  </si>
  <si>
    <t>شاه ولی ولد سحر گل</t>
  </si>
  <si>
    <t>عبدالروف ولد عبدالطیف</t>
  </si>
  <si>
    <t>شرکت غلام حضرت ارغندیوال</t>
  </si>
  <si>
    <t>خان زاده ولد موسی خان</t>
  </si>
  <si>
    <t>محمد خان ولد در محمد</t>
  </si>
  <si>
    <t>فرید احمد ولد اول خان</t>
  </si>
  <si>
    <t>محمد حسین ولد خادم حسین</t>
  </si>
  <si>
    <t>غیرت خان ولد کتوری</t>
  </si>
  <si>
    <t>شین گل ولد محمد انور</t>
  </si>
  <si>
    <t>شرکت SEP</t>
  </si>
  <si>
    <t>ادروگل ولد زراب گل</t>
  </si>
  <si>
    <t>ذلگی ولد باز محمد</t>
  </si>
  <si>
    <t>محمد شفیع ولد شیرین دل</t>
  </si>
  <si>
    <t>محمد بلال ولد شیردل</t>
  </si>
  <si>
    <t>محمد یونس ولد عبدالله خان</t>
  </si>
  <si>
    <t>مسافر ولد گل محمد</t>
  </si>
  <si>
    <t>شرف الدین ولد محمد اکبر</t>
  </si>
  <si>
    <t>شرکت بلخی</t>
  </si>
  <si>
    <t>شرکت اعتماد قره باغ</t>
  </si>
  <si>
    <t>شرکت خواجه رواش</t>
  </si>
  <si>
    <t>محمد عظیم ولد غلام نبی</t>
  </si>
  <si>
    <t>محم میر حاجی شیرین دل</t>
  </si>
  <si>
    <t>بهار خان ولد محمد سرور</t>
  </si>
  <si>
    <t>محمد ولی ولد اختر محمد</t>
  </si>
  <si>
    <t>شرکت حمید پوپلزی</t>
  </si>
  <si>
    <t>نعمت الله ولد حمیدالله</t>
  </si>
  <si>
    <t>رجب علی ولد محمد علی</t>
  </si>
  <si>
    <t>شکر الله ولد حمیدالله</t>
  </si>
  <si>
    <t>حیات الله ولد حمیدالله</t>
  </si>
  <si>
    <t>شرکت هیواد وال</t>
  </si>
  <si>
    <t>شرکت هلال</t>
  </si>
  <si>
    <t>شرکت احمدی احمد ربی</t>
  </si>
  <si>
    <t>حکیم ولد سخیداد</t>
  </si>
  <si>
    <t>شرکت ساختمانی روزی</t>
  </si>
  <si>
    <t>شرکت مسعودحامد فقیرزاده</t>
  </si>
  <si>
    <t>محمد آجان ولد عبدالغنی</t>
  </si>
  <si>
    <t>محمد جمعه ولد حسین علی</t>
  </si>
  <si>
    <t>شرکت کوریا افغانستان</t>
  </si>
  <si>
    <t>شرکت کابل لکن</t>
  </si>
  <si>
    <t>اسلام الدین ولد روز الدین</t>
  </si>
  <si>
    <t>شرکت TUCC</t>
  </si>
  <si>
    <t>حاجی میرویس</t>
  </si>
  <si>
    <t>سنگ</t>
  </si>
  <si>
    <t>رحمت الله</t>
  </si>
  <si>
    <t>محمد یوسف</t>
  </si>
  <si>
    <t>عبدالباعث</t>
  </si>
  <si>
    <t>محمد گل</t>
  </si>
  <si>
    <t>بشیر لودین</t>
  </si>
  <si>
    <t>بشیر احمد</t>
  </si>
  <si>
    <t>حاجی بشیر</t>
  </si>
  <si>
    <t>شیرزمان</t>
  </si>
  <si>
    <t>محمد سمیع</t>
  </si>
  <si>
    <t>گل سرشوی</t>
  </si>
  <si>
    <t>بسم الله</t>
  </si>
  <si>
    <t>شمس الله</t>
  </si>
  <si>
    <t>عزیز احمد</t>
  </si>
  <si>
    <t>حاجی شبیر</t>
  </si>
  <si>
    <t>زمری</t>
  </si>
  <si>
    <t>شعیب</t>
  </si>
  <si>
    <t>محمد شفیع</t>
  </si>
  <si>
    <t>صفی الله</t>
  </si>
  <si>
    <t>ضیاالحق</t>
  </si>
  <si>
    <t>ریگ</t>
  </si>
  <si>
    <t>منصور</t>
  </si>
  <si>
    <t>گردیزخان</t>
  </si>
  <si>
    <t>محمد نذیر</t>
  </si>
  <si>
    <t>جوزجان</t>
  </si>
  <si>
    <t>محمد یاسین</t>
  </si>
  <si>
    <t>ریگ دریایی</t>
  </si>
  <si>
    <t>محمد اسحاق</t>
  </si>
  <si>
    <t>بامیان</t>
  </si>
  <si>
    <t>محمد رضا ولد محمد حسن</t>
  </si>
  <si>
    <t xml:space="preserve">غلام نبی و لد محمد کاظم </t>
  </si>
  <si>
    <t>سردار ولد نور محمد</t>
  </si>
  <si>
    <t xml:space="preserve">غفور ولد نور محمد </t>
  </si>
  <si>
    <t>عزیز ولد صفدر</t>
  </si>
  <si>
    <t>سیداحمد ولد پاینده</t>
  </si>
  <si>
    <t>قربان ولد رجب علی</t>
  </si>
  <si>
    <t>امیرداد ولد سخیداد</t>
  </si>
  <si>
    <t xml:space="preserve">رجب علی ولد رستم </t>
  </si>
  <si>
    <t>بسم الله ولد حسیب الله</t>
  </si>
  <si>
    <t>خال محمد ولد علی احمد</t>
  </si>
  <si>
    <t>عبدالغفور ولد محمد ایوب</t>
  </si>
  <si>
    <t>محمد علی ولد قربان</t>
  </si>
  <si>
    <t>کریم داد ولد حسین بخش</t>
  </si>
  <si>
    <t>عبدالحمید ولد خانعلی</t>
  </si>
  <si>
    <t>حسن رضا ولد محمد رضا</t>
  </si>
  <si>
    <t xml:space="preserve">غلام عباس ولد کاظم </t>
  </si>
  <si>
    <t>فضل احمد ولد سید احمد</t>
  </si>
  <si>
    <t>امداد ولد غلام علی</t>
  </si>
  <si>
    <t xml:space="preserve">جمعه خان ولد قاسیم </t>
  </si>
  <si>
    <t>محمد جواد ولد سلطانعلی</t>
  </si>
  <si>
    <t>ضیاالدین ولید میرعلم</t>
  </si>
  <si>
    <t>محمد رضا ولد میرافغان</t>
  </si>
  <si>
    <t>عبدالمنان ولد عبدالواحید</t>
  </si>
  <si>
    <t>سید نقیب ولد سید حکیم</t>
  </si>
  <si>
    <t>لاجمیر ولد غلام حسین</t>
  </si>
  <si>
    <t>غلام محی الدین ولد خیرالدین</t>
  </si>
  <si>
    <t>جلیل ولد محمد علی</t>
  </si>
  <si>
    <t>شیرخان ولد قربان</t>
  </si>
  <si>
    <t>شرکت کوه نور رخام لمتد</t>
  </si>
  <si>
    <t>رخام</t>
  </si>
  <si>
    <t>شرکت وسیم ګرو‍ب</t>
  </si>
  <si>
    <t>سید هاید ولد علی میرزا</t>
  </si>
  <si>
    <t>بلخ</t>
  </si>
  <si>
    <t>امپراتوری آریانا</t>
  </si>
  <si>
    <t>بلخیان</t>
  </si>
  <si>
    <t>سنگ تعمیراتی وچونه</t>
  </si>
  <si>
    <t>نور ام البلاد</t>
  </si>
  <si>
    <t>عواید مواد ساختمانی</t>
  </si>
  <si>
    <t>فورد بامیکا</t>
  </si>
  <si>
    <t>کولاک</t>
  </si>
  <si>
    <t>آریا مهر شمال</t>
  </si>
  <si>
    <t>البرز نوین</t>
  </si>
  <si>
    <t>ایسر نبی زاده</t>
  </si>
  <si>
    <t>صالح حجاز</t>
  </si>
  <si>
    <t>بلخ صداقت</t>
  </si>
  <si>
    <t>صالح مرادی</t>
  </si>
  <si>
    <t>کومسن</t>
  </si>
  <si>
    <t>مهین نوید</t>
  </si>
  <si>
    <t>یونیک گرانیت</t>
  </si>
  <si>
    <t>تیآی</t>
  </si>
  <si>
    <t>باختر کرستال</t>
  </si>
  <si>
    <t>بلخی بال</t>
  </si>
  <si>
    <t>پامیر</t>
  </si>
  <si>
    <t>ذولفقار نظری</t>
  </si>
  <si>
    <t>اسدالله بلخی</t>
  </si>
  <si>
    <t>شمس صفا</t>
  </si>
  <si>
    <t>گچ سادات</t>
  </si>
  <si>
    <t>گچ الماس</t>
  </si>
  <si>
    <t>گچ مختار</t>
  </si>
  <si>
    <t>گچ کوثر</t>
  </si>
  <si>
    <t>گچ عارف</t>
  </si>
  <si>
    <t>گچ ثمرنوین</t>
  </si>
  <si>
    <t>پامیر بلور</t>
  </si>
  <si>
    <t>نمک شوره</t>
  </si>
  <si>
    <t>ننگرهار</t>
  </si>
  <si>
    <t>خالد ایاز</t>
  </si>
  <si>
    <t>تالک</t>
  </si>
  <si>
    <t>شمشیر ضمیر</t>
  </si>
  <si>
    <t>شرکت افغان منرال</t>
  </si>
  <si>
    <t>برادران محب الله</t>
  </si>
  <si>
    <t>بلال موسی زی</t>
  </si>
  <si>
    <t>شرکت ساحل بلال</t>
  </si>
  <si>
    <t>شرکت افغان شیرزاد</t>
  </si>
  <si>
    <t>عبدالجلیل حسن زی</t>
  </si>
  <si>
    <t>امین کریمزی</t>
  </si>
  <si>
    <t>شرکت ریحان یونس</t>
  </si>
  <si>
    <t>میوه خان</t>
  </si>
  <si>
    <t>سنگ پارچه</t>
  </si>
  <si>
    <t>لالاگل</t>
  </si>
  <si>
    <t>خوشحال</t>
  </si>
  <si>
    <t>فرمان الله</t>
  </si>
  <si>
    <t>عزیزالله</t>
  </si>
  <si>
    <t>اول الدین</t>
  </si>
  <si>
    <t>محمدوهاب</t>
  </si>
  <si>
    <t>فلک نیاز</t>
  </si>
  <si>
    <t>امیر محمد</t>
  </si>
  <si>
    <t>زلمی  ولد محمد حنیف</t>
  </si>
  <si>
    <t>محراب</t>
  </si>
  <si>
    <t>نظیرالله</t>
  </si>
  <si>
    <t>گلاب ولد گل نک</t>
  </si>
  <si>
    <t>حبیب شهاب</t>
  </si>
  <si>
    <t>پسران الحاج محمد رسول ناصری</t>
  </si>
  <si>
    <t>زلمی شاه ولد شاه ولی</t>
  </si>
  <si>
    <t>کان قطرغی</t>
  </si>
  <si>
    <t>محمد وهاب</t>
  </si>
  <si>
    <t>امداد الله</t>
  </si>
  <si>
    <t>سپین غر تالک</t>
  </si>
  <si>
    <t>شرکت مطیع سمیع</t>
  </si>
  <si>
    <t>عطایار باز</t>
  </si>
  <si>
    <t>نوی رحمت انصاف</t>
  </si>
  <si>
    <t>زاهد سمیع صمیم</t>
  </si>
  <si>
    <t>معراج الدین شمس</t>
  </si>
  <si>
    <t>همایون</t>
  </si>
  <si>
    <t>ننگرهار دوبی</t>
  </si>
  <si>
    <t>منصور ارسلا</t>
  </si>
  <si>
    <t>مشعل سپین زر</t>
  </si>
  <si>
    <t>جمال ایند کوتریدنگ</t>
  </si>
  <si>
    <t>افتا مقدس مجیبی</t>
  </si>
  <si>
    <t>رحیم الله زلاند</t>
  </si>
  <si>
    <t>محمد فیصل</t>
  </si>
  <si>
    <t>خروتی آصف</t>
  </si>
  <si>
    <t>نوید فیصل زاده</t>
  </si>
  <si>
    <t>اسد حسیب</t>
  </si>
  <si>
    <t>سپن غر افغان تالک</t>
  </si>
  <si>
    <t>ایوب شیرزاد</t>
  </si>
  <si>
    <t>شهاب محبوب</t>
  </si>
  <si>
    <t>استاندار مومند</t>
  </si>
  <si>
    <t>عزت الله ساحل</t>
  </si>
  <si>
    <t>زرغون شان</t>
  </si>
  <si>
    <t>متین سخی زاده</t>
  </si>
  <si>
    <t>سنگ پارجه</t>
  </si>
  <si>
    <t>حاجی زلمی</t>
  </si>
  <si>
    <t>خالد ولد غلام عباس</t>
  </si>
  <si>
    <t>ذبیح الله</t>
  </si>
  <si>
    <t>عبدالهادی ولد رئیس خان</t>
  </si>
  <si>
    <t>محمد ناصر</t>
  </si>
  <si>
    <t>اجمل ولدعلی خان</t>
  </si>
  <si>
    <t>محمد میر</t>
  </si>
  <si>
    <t>منگل ولد عبدالغفور</t>
  </si>
  <si>
    <t>کریم الله</t>
  </si>
  <si>
    <t>ساختمانی نوری</t>
  </si>
  <si>
    <t>الف خان</t>
  </si>
  <si>
    <t>همراز</t>
  </si>
  <si>
    <t>میرویس ولد نظام</t>
  </si>
  <si>
    <t>شاپور ولد عبدالغفور</t>
  </si>
  <si>
    <t>علی خان</t>
  </si>
  <si>
    <t>مولوی خالص بندر</t>
  </si>
  <si>
    <t>اول گل</t>
  </si>
  <si>
    <t>سیدآغا</t>
  </si>
  <si>
    <t>شاهد مصطفی عمران وزیر</t>
  </si>
  <si>
    <t>ریحان یونس</t>
  </si>
  <si>
    <t>دایکندی</t>
  </si>
  <si>
    <t>عواید صفر است</t>
  </si>
  <si>
    <t>نیمروز</t>
  </si>
  <si>
    <t>نورستان</t>
  </si>
  <si>
    <t>ارزگان</t>
  </si>
  <si>
    <t>پکتیکا</t>
  </si>
  <si>
    <t>هیچ قراردادی عقد نگردیده است</t>
  </si>
  <si>
    <t xml:space="preserve">Database of Production Volume and Value, Extracted by Companies and Collected via Provincial Cadastres During (1395 and 1396) MoMP
</t>
  </si>
  <si>
    <t>Provice</t>
  </si>
  <si>
    <t>No.</t>
  </si>
  <si>
    <t>Name of Company/ Contractor</t>
  </si>
  <si>
    <t>Volume Extracted in 1395</t>
  </si>
  <si>
    <t>Volume Extracted in 1396</t>
  </si>
  <si>
    <t>Total Extracted Volume</t>
  </si>
  <si>
    <t>Mineral Value in 1395</t>
  </si>
  <si>
    <t>Mineral Value in 1396</t>
  </si>
  <si>
    <t>Samangan</t>
  </si>
  <si>
    <t>Sangar Niazai</t>
  </si>
  <si>
    <t>Mountain Gravel</t>
  </si>
  <si>
    <t>Ahmad Javed</t>
  </si>
  <si>
    <t>Mubarak Sha</t>
  </si>
  <si>
    <t>Mahmood</t>
  </si>
  <si>
    <t>Niamatullah</t>
  </si>
  <si>
    <t>Mustafa Sharifi</t>
  </si>
  <si>
    <t>Ahmad Sorush Brothers</t>
  </si>
  <si>
    <t>Aros Al Belad</t>
  </si>
  <si>
    <t>Dana Samangan</t>
  </si>
  <si>
    <t>Ebiek Naw Jawan</t>
  </si>
  <si>
    <t>Masoud Aullah Zada</t>
  </si>
  <si>
    <t>Marble Chashate Sharif</t>
  </si>
  <si>
    <t>Marble</t>
  </si>
  <si>
    <t>Sarmaya Gazari Madan</t>
  </si>
  <si>
    <t>Bashir Barez</t>
  </si>
  <si>
    <t>Sand &amp; Gravel</t>
  </si>
  <si>
    <t>Abdul Aziz</t>
  </si>
  <si>
    <t>Adel Brothers</t>
  </si>
  <si>
    <t>Alabaster</t>
  </si>
  <si>
    <t>Bahar Herat</t>
  </si>
  <si>
    <t>Meka Aryana</t>
  </si>
  <si>
    <t>Afghan Herat Marble</t>
  </si>
  <si>
    <t>Madan wa Sanayee Doqtar</t>
  </si>
  <si>
    <t>Eating Salt</t>
  </si>
  <si>
    <t>Afghanistan Marble Stone</t>
  </si>
  <si>
    <t>Gaqhar nama</t>
  </si>
  <si>
    <t>Gravel</t>
  </si>
  <si>
    <t>Marwarid Herat</t>
  </si>
  <si>
    <t>Herat Madan</t>
  </si>
  <si>
    <t>Unique Builder</t>
  </si>
  <si>
    <t>Muhamand Shumal brothers</t>
  </si>
  <si>
    <t xml:space="preserve">Agab Asia </t>
  </si>
  <si>
    <t>Faryab</t>
  </si>
  <si>
    <t>Roob sazi Qarizada</t>
  </si>
  <si>
    <t>Naseeb Hekmat Construction Company</t>
  </si>
  <si>
    <t xml:space="preserve">Sand </t>
  </si>
  <si>
    <t>Bilal Mateen Construction Company</t>
  </si>
  <si>
    <t>Haji Asadullah</t>
  </si>
  <si>
    <t>Hedayat Safi Construction Company</t>
  </si>
  <si>
    <t>Sakhi Brothers Construction Company</t>
  </si>
  <si>
    <t>Sarajudding son of Sharafuddin</t>
  </si>
  <si>
    <t>Feroz Muradi Construction Company</t>
  </si>
  <si>
    <t>Construction Sand</t>
  </si>
  <si>
    <t>Construction Stone of Chahar Toot</t>
  </si>
  <si>
    <t>Construction Stone of Zarkashan</t>
  </si>
  <si>
    <t>Ghulam Muhammad son of Dawran</t>
  </si>
  <si>
    <t>Gypsum Stone</t>
  </si>
  <si>
    <t>Khurshid Milad Co.</t>
  </si>
  <si>
    <t>Mohammad Azim</t>
  </si>
  <si>
    <t xml:space="preserve">Earth Gravel  </t>
  </si>
  <si>
    <t>Haji Ashraf</t>
  </si>
  <si>
    <t xml:space="preserve">Earth Gravel </t>
  </si>
  <si>
    <t>Feroz Brothers Co.</t>
  </si>
  <si>
    <t>Earth Gravel</t>
  </si>
  <si>
    <t>Habibullah</t>
  </si>
  <si>
    <t>Construction Stone</t>
  </si>
  <si>
    <t xml:space="preserve">sand </t>
  </si>
  <si>
    <t>Fayez and Fazallullah Construction co.</t>
  </si>
  <si>
    <t>Kanur</t>
  </si>
  <si>
    <t xml:space="preserve">Alyas Afghan </t>
  </si>
  <si>
    <t>Marine Gravel</t>
  </si>
  <si>
    <t>Amin Kapisa</t>
  </si>
  <si>
    <t>Mohammad Rasool</t>
  </si>
  <si>
    <t>Muhkam Khan</t>
  </si>
  <si>
    <t>Afghan Sabet</t>
  </si>
  <si>
    <t>Afghan Mumand Co.</t>
  </si>
  <si>
    <t>Gham Noor</t>
  </si>
  <si>
    <t>Shekh Nooristani</t>
  </si>
  <si>
    <t>Gul Azam</t>
  </si>
  <si>
    <t>Sea Gravel</t>
  </si>
  <si>
    <t>Rashad Naseri Co.</t>
  </si>
  <si>
    <t>Reza Ahmadi</t>
  </si>
  <si>
    <t>Amer Co.</t>
  </si>
  <si>
    <t>Satari Co.</t>
  </si>
  <si>
    <t>Hala Hamza</t>
  </si>
  <si>
    <t>Upgared</t>
  </si>
  <si>
    <t>Saliman Baheer Co.</t>
  </si>
  <si>
    <t>Hemat Khil Co.</t>
  </si>
  <si>
    <t>Hashami Group Co.</t>
  </si>
  <si>
    <t>Habibi Pekar Construction and Logistic Co.</t>
  </si>
  <si>
    <t>Check Point Construction Materials</t>
  </si>
  <si>
    <t>Sayeed Shafiq Co.</t>
  </si>
  <si>
    <t xml:space="preserve">Mohamad Nayeem </t>
  </si>
  <si>
    <t>Construction Stone, Sand, Gravel</t>
  </si>
  <si>
    <t>Peer Mohammad Constrcution Co.</t>
  </si>
  <si>
    <t>Azimullah</t>
  </si>
  <si>
    <t>Safi Garan Construction Co.</t>
  </si>
  <si>
    <t xml:space="preserve">Marble Stone </t>
  </si>
  <si>
    <t>Natural Sang Process Co.</t>
  </si>
  <si>
    <t>Rahmatullah Fazal Construction Co.</t>
  </si>
  <si>
    <t>Nazir Mayar Construction Co.</t>
  </si>
  <si>
    <t>Esmatullah Asem Co.</t>
  </si>
  <si>
    <t>Farooq Ameryan Co.</t>
  </si>
  <si>
    <t>Ameray Sabaz Construction Co.</t>
  </si>
  <si>
    <t>Naqashe Jahan Stone Cutting Co.</t>
  </si>
  <si>
    <t>Etafaq Behsood Construction Co.</t>
  </si>
  <si>
    <t>Mohebullah Safi Ltd</t>
  </si>
  <si>
    <t>Qundos</t>
  </si>
  <si>
    <t>Sayeed Ahmad son of Rahmatullah</t>
  </si>
  <si>
    <t>sand Marine Gravel</t>
  </si>
  <si>
    <t>Rabiullah son of Mohammad Gul</t>
  </si>
  <si>
    <t>Takhar</t>
  </si>
  <si>
    <t>West Co. International</t>
  </si>
  <si>
    <t>salt</t>
  </si>
  <si>
    <t>Khaja Akasha Co.</t>
  </si>
  <si>
    <t>Tarkan1 Logistic Co.</t>
  </si>
  <si>
    <t>Tarkan2 Logistic Co.</t>
  </si>
  <si>
    <t>Mohammad Reza</t>
  </si>
  <si>
    <t>Lagman</t>
  </si>
  <si>
    <t>Spin Ghar Talk</t>
  </si>
  <si>
    <t>Alfalah Alokozai</t>
  </si>
  <si>
    <t>Badakhshan</t>
  </si>
  <si>
    <t xml:space="preserve">Abdurahman </t>
  </si>
  <si>
    <t>Tourmaline</t>
  </si>
  <si>
    <t>Najibullah</t>
  </si>
  <si>
    <t xml:space="preserve"> Tourmaline </t>
  </si>
  <si>
    <t>Sayeed Noorulhaq</t>
  </si>
  <si>
    <t>Abdul Zahir</t>
  </si>
  <si>
    <t>Ice</t>
  </si>
  <si>
    <t>Ghibullah</t>
  </si>
  <si>
    <t>Sapphire</t>
  </si>
  <si>
    <t>Naimatullah</t>
  </si>
  <si>
    <t>Yaftal Limited</t>
  </si>
  <si>
    <t>Pamir Badakhshan</t>
  </si>
  <si>
    <t>Parwan</t>
  </si>
  <si>
    <t>Abdullah</t>
  </si>
  <si>
    <t>Farhad</t>
  </si>
  <si>
    <t>Talc</t>
  </si>
  <si>
    <t>Sadaqat Afghan Shinwari</t>
  </si>
  <si>
    <t>Hussian Koh Tub</t>
  </si>
  <si>
    <t>Dad Mohammad</t>
  </si>
  <si>
    <t>Haji Noora Jan</t>
  </si>
  <si>
    <t>Haqmal</t>
  </si>
  <si>
    <t>sand</t>
  </si>
  <si>
    <t>Zahir Khan</t>
  </si>
  <si>
    <t>Mulla Khil</t>
  </si>
  <si>
    <t xml:space="preserve"> sand</t>
  </si>
  <si>
    <t>Qadas Dowoom</t>
  </si>
  <si>
    <t>Dad Mir Co.</t>
  </si>
  <si>
    <t>Besmillah</t>
  </si>
  <si>
    <t>Yahya Khan</t>
  </si>
  <si>
    <t>Mohammad Dawood</t>
  </si>
  <si>
    <t>Muhebi Co.</t>
  </si>
  <si>
    <t>Travertine</t>
  </si>
  <si>
    <t>Shir Parwan Co.</t>
  </si>
  <si>
    <t>Check point</t>
  </si>
  <si>
    <t xml:space="preserve">Habiburahman </t>
  </si>
  <si>
    <t>Sand</t>
  </si>
  <si>
    <t>Kapisa Kohnadad</t>
  </si>
  <si>
    <t>Tolo Noor</t>
  </si>
  <si>
    <t>Pamir Aryayan Co.</t>
  </si>
  <si>
    <t>Kamsan Anashad Co.</t>
  </si>
  <si>
    <t xml:space="preserve">Sardar Khan </t>
  </si>
  <si>
    <t>Hewad wal</t>
  </si>
  <si>
    <t>Farah</t>
  </si>
  <si>
    <t>Yasar Zabir</t>
  </si>
  <si>
    <t>sand and Gravel</t>
  </si>
  <si>
    <t>Mohammad Akbar</t>
  </si>
  <si>
    <t>Gul Ahmad</t>
  </si>
  <si>
    <t>Abdul Wahed</t>
  </si>
  <si>
    <t>Haji Gul Ahmad</t>
  </si>
  <si>
    <t>Ramin</t>
  </si>
  <si>
    <t>Aftagul</t>
  </si>
  <si>
    <t>Amanullah</t>
  </si>
  <si>
    <t>Abdul Basir</t>
  </si>
  <si>
    <t>Sultan Mohammad</t>
  </si>
  <si>
    <t>Mohammad Shafiq</t>
  </si>
  <si>
    <t>Sare Pol</t>
  </si>
  <si>
    <t>Ahmad Mubin Co.</t>
  </si>
  <si>
    <t>Ahmad Ferdows</t>
  </si>
  <si>
    <t>Tamim Sohrab Co.</t>
  </si>
  <si>
    <t>Murtaza Afzali Co.</t>
  </si>
  <si>
    <t>Khair Zai</t>
  </si>
  <si>
    <t>Rahman Yan Co.</t>
  </si>
  <si>
    <t>Rohullah Khir Khaw Co.</t>
  </si>
  <si>
    <t>check point</t>
  </si>
  <si>
    <t>Mustafa Jamshied Co.</t>
  </si>
  <si>
    <t>Baz Mohammad</t>
  </si>
  <si>
    <t>Mansoor Azrakhsh</t>
  </si>
  <si>
    <t>New Pak Co</t>
  </si>
  <si>
    <t>Eshaq Boi</t>
  </si>
  <si>
    <t>Baz Mohammad Son of Khair Mohammad</t>
  </si>
  <si>
    <t>Kapisa</t>
  </si>
  <si>
    <t>Hamraz Construction Co.</t>
  </si>
  <si>
    <t>Loy Kohestan Construction Co.</t>
  </si>
  <si>
    <t>Maihan Construction Co.</t>
  </si>
  <si>
    <t>Shamal Haidair Construction Co.</t>
  </si>
  <si>
    <t>Nasrat Mir</t>
  </si>
  <si>
    <t>Mazaruddin</t>
  </si>
  <si>
    <t>Raz Mohammad</t>
  </si>
  <si>
    <t>Mohammad Haroon</t>
  </si>
  <si>
    <t>Hami Arya</t>
  </si>
  <si>
    <t>Nangayali</t>
  </si>
  <si>
    <t>Kapisa Kohnada</t>
  </si>
  <si>
    <t>Halim</t>
  </si>
  <si>
    <t>Spin dara Co.</t>
  </si>
  <si>
    <t>Khost</t>
  </si>
  <si>
    <t>Karim Khan</t>
  </si>
  <si>
    <t>Wali Mir Khan</t>
  </si>
  <si>
    <t>Jow Loy Baba Co.</t>
  </si>
  <si>
    <t>Contruction stone</t>
  </si>
  <si>
    <t>Baitullah</t>
  </si>
  <si>
    <t>Shaheedullah</t>
  </si>
  <si>
    <t>Zabul</t>
  </si>
  <si>
    <t>Shafiqullah son of Haji Hayatullah</t>
  </si>
  <si>
    <t>Mica</t>
  </si>
  <si>
    <t>Abdul Qayum son of Mohamad Naim</t>
  </si>
  <si>
    <t>Hilmand</t>
  </si>
  <si>
    <t>Madan Hekmat</t>
  </si>
  <si>
    <t>Abdul Bari Safar Mining Extractive Co.</t>
  </si>
  <si>
    <t>Ehsan Aziz Construction Co.</t>
  </si>
  <si>
    <t>Nahri Saraj Construction Co.</t>
  </si>
  <si>
    <t>Yaseen Hilman Group Co.</t>
  </si>
  <si>
    <t>Panjshir</t>
  </si>
  <si>
    <t>Ayoub Sha</t>
  </si>
  <si>
    <t>emerald</t>
  </si>
  <si>
    <t>Sha wali</t>
  </si>
  <si>
    <t>Hasarak Sha</t>
  </si>
  <si>
    <t>Abdul Raziq</t>
  </si>
  <si>
    <t>Ahmad Rafi</t>
  </si>
  <si>
    <t>Kandahar</t>
  </si>
  <si>
    <t>Abdul Malik son of Abdul Khaliq</t>
  </si>
  <si>
    <t>Esmatullah son of Besmiullah</t>
  </si>
  <si>
    <t xml:space="preserve"> Abdul Raziq Son of Bustan</t>
  </si>
  <si>
    <t>Hewad Kamran Co.</t>
  </si>
  <si>
    <t>Abdul Munaf Co.</t>
  </si>
  <si>
    <t>Safa Maiwand</t>
  </si>
  <si>
    <t>Sayeed Wali Reqreshan</t>
  </si>
  <si>
    <t>Raoufi Yadgar Co.</t>
  </si>
  <si>
    <t xml:space="preserve">Haji Taj Mohammad Son of Haji Mohammad </t>
  </si>
  <si>
    <t>Afghan Professional Group</t>
  </si>
  <si>
    <t>White Peral Co.</t>
  </si>
  <si>
    <t>Ghazni</t>
  </si>
  <si>
    <t>Almas Ghaznaw yan</t>
  </si>
  <si>
    <t>Ahmadyar Daikondi</t>
  </si>
  <si>
    <t>Kasmu</t>
  </si>
  <si>
    <t>Foulad Malistan</t>
  </si>
  <si>
    <t>Travertin</t>
  </si>
  <si>
    <t>Nek Nam Roz</t>
  </si>
  <si>
    <t>Beta United Engineers</t>
  </si>
  <si>
    <t>Zabtu Khan</t>
  </si>
  <si>
    <t>Nazif Sadid</t>
  </si>
  <si>
    <t>Badghes</t>
  </si>
  <si>
    <t>Zarmat Construction Co.</t>
  </si>
  <si>
    <t>Sand and Stone</t>
  </si>
  <si>
    <t>Mohamad Son of Mohammad Aslam</t>
  </si>
  <si>
    <t>Ghor</t>
  </si>
  <si>
    <t>Aziz Niazi Co.</t>
  </si>
  <si>
    <t>Noorul haq</t>
  </si>
  <si>
    <t>Haji Din Mohammad</t>
  </si>
  <si>
    <t>Rahemi Brothers Co.</t>
  </si>
  <si>
    <t>Tamdan Zahiri Co.</t>
  </si>
  <si>
    <t>Popal Zai Ghori Co.</t>
  </si>
  <si>
    <t>Paktia</t>
  </si>
  <si>
    <t>Check Point</t>
  </si>
  <si>
    <t>Kabul</t>
  </si>
  <si>
    <t>Westa Co.</t>
  </si>
  <si>
    <t>West Kabul Co.</t>
  </si>
  <si>
    <t>Kawoon Sultani Co.</t>
  </si>
  <si>
    <t>Omid Sabawoon Co.</t>
  </si>
  <si>
    <t>Esrar Sameer Co.</t>
  </si>
  <si>
    <t>Safti Aghlu Co.</t>
  </si>
  <si>
    <t>Ahmad Ali Son of Khudada</t>
  </si>
  <si>
    <t xml:space="preserve">Safatullah Son of Shamsullah </t>
  </si>
  <si>
    <t>Hakim Jan son of Mohammad Hussain</t>
  </si>
  <si>
    <t>Mohammad Gul Son of Mohammad Amin</t>
  </si>
  <si>
    <t>Haji Babrak son of Dawoodzai</t>
  </si>
  <si>
    <t>Mohammad Younus son of Merza Hussian</t>
  </si>
  <si>
    <t>Hassan Aqa son of Mohammad Amir</t>
  </si>
  <si>
    <t>Shamadardan Son of Khakri</t>
  </si>
  <si>
    <t>Abdul Fatah Son of Abdul Samad</t>
  </si>
  <si>
    <t>Hayat Khan Son of Nawab Khan</t>
  </si>
  <si>
    <t xml:space="preserve">Mohammad Hasham Son of Abdullah </t>
  </si>
  <si>
    <t>Mullah Jan Sha Merzai Co.</t>
  </si>
  <si>
    <t>Mohammad Yawar son of Abdul Karim</t>
  </si>
  <si>
    <t>Bawar Khan son of Abdul Karim</t>
  </si>
  <si>
    <t>Mohmmad Arif son of Abdul Ghani</t>
  </si>
  <si>
    <t>Maya Sakhi Jan son of Mulla Jan</t>
  </si>
  <si>
    <t>Dost Mohammad son of Sha Mohammad</t>
  </si>
  <si>
    <t>Noor Khan son of Samar Gul</t>
  </si>
  <si>
    <t>Pacha Gul son of Allah Gul</t>
  </si>
  <si>
    <t>Sahar Perez Co.</t>
  </si>
  <si>
    <t>Masoud Arif Faqirzada</t>
  </si>
  <si>
    <t>Farooq Stanekzai Co.</t>
  </si>
  <si>
    <t>Rayasat Sharwali Kabul</t>
  </si>
  <si>
    <t>Wahidullah son of Ghulam Sayeed</t>
  </si>
  <si>
    <t>Nazar Mohammad son of Shir Mohammad</t>
  </si>
  <si>
    <t>Sayeed Layaq Hussian son of Sayeed Essa</t>
  </si>
  <si>
    <t>Mohammad Hussian son of Faqir Hussain</t>
  </si>
  <si>
    <t>Mohammad Eshan son of Mohammad Aman</t>
  </si>
  <si>
    <t>Najibullah son of Ayeenullah</t>
  </si>
  <si>
    <t>Mohammad Dil Son of Majidi</t>
  </si>
  <si>
    <t>Mohammad Esmayel son of Mohammad Sharif</t>
  </si>
  <si>
    <t>Mohammad Hasham Son of Hazrat Jan</t>
  </si>
  <si>
    <t>Glaxay Sky Co.</t>
  </si>
  <si>
    <t>Omer Gul son of Juma Gul</t>
  </si>
  <si>
    <t>Turab Khan son of Gul Hassan</t>
  </si>
  <si>
    <t>Ghulam Qader son of Ramazan</t>
  </si>
  <si>
    <t>Nasrullah son of Awalddin</t>
  </si>
  <si>
    <t>Kabul Guldara co.</t>
  </si>
  <si>
    <t>Aryana Saza co.</t>
  </si>
  <si>
    <t>Technalogist Co.</t>
  </si>
  <si>
    <t>Shir Rahman son of Gul Rahman</t>
  </si>
  <si>
    <t>Mohammad Arif son of Mohamood</t>
  </si>
  <si>
    <t>Masoud Afghan son of Ghowsuddin</t>
  </si>
  <si>
    <t>ASP Co.</t>
  </si>
  <si>
    <t>Hayat Khan son of Shamshir Khan</t>
  </si>
  <si>
    <t>Shamsuddin son of Abdul Sabour</t>
  </si>
  <si>
    <t>Mohammad Edres son of Mohammad Sadiq</t>
  </si>
  <si>
    <t xml:space="preserve">Nek Mohammad son of Murad Khan </t>
  </si>
  <si>
    <t>Darzai Brothers Co.</t>
  </si>
  <si>
    <t>Zabiullah Son of Mohammad Aman</t>
  </si>
  <si>
    <t>Sha Mohamood son of Shamast</t>
  </si>
  <si>
    <t>Hamalya Co.</t>
  </si>
  <si>
    <t>Mohammad Sharif son of Mohammad Rasool</t>
  </si>
  <si>
    <t>Mohammad Sadeq son of Mohmmad Rasool</t>
  </si>
  <si>
    <t>Atiqullah son of Abdul Raziq</t>
  </si>
  <si>
    <t>Abdul Raziq son of Mohmood</t>
  </si>
  <si>
    <t>Kabul Tadbir Co.</t>
  </si>
  <si>
    <t>Abdul Qadir son of Sakhidad</t>
  </si>
  <si>
    <t>Mohammad Hamayoun son of Abdul Ghafoor</t>
  </si>
  <si>
    <t>Naqibullah son of Mohammad Nabi</t>
  </si>
  <si>
    <t>Lal Mohammad son of Masjidi</t>
  </si>
  <si>
    <t>Mohammad YOunus son of Essa</t>
  </si>
  <si>
    <t>Azizullah son of Awaz Ali</t>
  </si>
  <si>
    <t>Merajddin son of Mohammad Akbr</t>
  </si>
  <si>
    <t>Sayeed Salim son of Mohammad Amin</t>
  </si>
  <si>
    <t>Hamidullah son of Gharibullah</t>
  </si>
  <si>
    <t>Banai Khadmat Co</t>
  </si>
  <si>
    <t>Huma Co.</t>
  </si>
  <si>
    <t>Fazal Rahman son of Alawuddin</t>
  </si>
  <si>
    <t>Ghulam Hazarat son of Ghulam Rasool</t>
  </si>
  <si>
    <t>Shawali son of Sahar Gul</t>
  </si>
  <si>
    <t>Abdul Raouf son of Abdul Latif</t>
  </si>
  <si>
    <t>Ghulam Hazarat Arghandiwal Co.</t>
  </si>
  <si>
    <t>Khanzad son of Mussa Khan</t>
  </si>
  <si>
    <t>Mohmood Khan son of Dar Mohammad</t>
  </si>
  <si>
    <t>Farid Ahmad son of Awal khan</t>
  </si>
  <si>
    <t>Mohammad Hussian son of Khadam Hussain</t>
  </si>
  <si>
    <t>Ghairat Khan son of Katoori</t>
  </si>
  <si>
    <t>Sheen Gul son of Mohammad Anwar</t>
  </si>
  <si>
    <t>SEP Co.</t>
  </si>
  <si>
    <t>Adro Gul son of Zarab Gul</t>
  </si>
  <si>
    <t>Zalgi son of Baz Mohammad</t>
  </si>
  <si>
    <t>Mohammad Shafi son of Shireen dal</t>
  </si>
  <si>
    <t>Mohammad Bilal son of  Shirdal</t>
  </si>
  <si>
    <t>Mohammad yons son fo Abdulla khan</t>
  </si>
  <si>
    <t>Musafer son of Mohammad gul</t>
  </si>
  <si>
    <t>Sharafudin son of Mohammad Akbar</t>
  </si>
  <si>
    <t>Balkhi Co</t>
  </si>
  <si>
    <t>Atamad e Qara Baq Co</t>
  </si>
  <si>
    <t>Khaja Rawash CO</t>
  </si>
  <si>
    <t>Mohammad Azim son of gulam nabi</t>
  </si>
  <si>
    <t>Moham mir son of Haji sheren dal</t>
  </si>
  <si>
    <t>Bahar Khan son of Mohammad Sarwar</t>
  </si>
  <si>
    <t>Mohammad Wali son of Aktar Mohammad</t>
  </si>
  <si>
    <t>Hamid Popal Zai Co</t>
  </si>
  <si>
    <t>Nahmatulla son of Hamidulla</t>
  </si>
  <si>
    <t>Rajab Ali son of Mohammad Ali</t>
  </si>
  <si>
    <t>Shukrulla son of Hamidulla</t>
  </si>
  <si>
    <t>Haiatulla son of Hamidulla</t>
  </si>
  <si>
    <t>Hewad Wall Co</t>
  </si>
  <si>
    <t>Hellal Co</t>
  </si>
  <si>
    <t>Ahmadi Ahmad Rabi Co.</t>
  </si>
  <si>
    <t>Hakim son of Sakhidad</t>
  </si>
  <si>
    <t>Rozi Construction Co.</t>
  </si>
  <si>
    <t>Masoud Hamed Faqirzada Co.</t>
  </si>
  <si>
    <t>Mohamad Ajan son of Abdul Ghani</t>
  </si>
  <si>
    <t>Mohammad Jamah son of Hussain Ali</t>
  </si>
  <si>
    <t>Korea Afghanistan Co.</t>
  </si>
  <si>
    <t>Kabul Lakan Co.</t>
  </si>
  <si>
    <t>Islamuddin son of Rozulddin</t>
  </si>
  <si>
    <t>TUCC Co.</t>
  </si>
  <si>
    <t>Haji Mirwias</t>
  </si>
  <si>
    <t>stone</t>
  </si>
  <si>
    <t xml:space="preserve">Rahmatullah </t>
  </si>
  <si>
    <t>Mohammad Yousouf</t>
  </si>
  <si>
    <t>Abdul Bahas</t>
  </si>
  <si>
    <t>Mohammad Gul</t>
  </si>
  <si>
    <t>Bashir Loddin</t>
  </si>
  <si>
    <t>Bashir Ahmad</t>
  </si>
  <si>
    <t>Haji Bashir</t>
  </si>
  <si>
    <t>Shirzaman</t>
  </si>
  <si>
    <t>Mohammad Sami</t>
  </si>
  <si>
    <t>Head Washing Clay</t>
  </si>
  <si>
    <t>Shamsullah</t>
  </si>
  <si>
    <t>Aziz Ahmad</t>
  </si>
  <si>
    <t>Haji Shabir</t>
  </si>
  <si>
    <t>Zamari</t>
  </si>
  <si>
    <t>Shoib</t>
  </si>
  <si>
    <t>Mohamad Shafi</t>
  </si>
  <si>
    <t>Safiullah</t>
  </si>
  <si>
    <t>Ziaul Haq</t>
  </si>
  <si>
    <t>Mansoor</t>
  </si>
  <si>
    <t>Gardiz Khan</t>
  </si>
  <si>
    <t>Shir Zaman</t>
  </si>
  <si>
    <t>Mohammad Nazir</t>
  </si>
  <si>
    <t>Mohammad Shafi</t>
  </si>
  <si>
    <t>Juzjan</t>
  </si>
  <si>
    <t>Mohammad Yaseen</t>
  </si>
  <si>
    <t>Sea Sand</t>
  </si>
  <si>
    <t>Mohammad Esshad</t>
  </si>
  <si>
    <t>Bamyan</t>
  </si>
  <si>
    <t>Mohammad Reza son of Mohammmad Hussain</t>
  </si>
  <si>
    <t>Ghulam Nabi son of Ghulam Kazam</t>
  </si>
  <si>
    <t>Sardar son of Noor Mohammad</t>
  </si>
  <si>
    <t>Ghafoor son of Noor Mohammad</t>
  </si>
  <si>
    <t>Aziz son of Safdar</t>
  </si>
  <si>
    <t>Sayeed Ahmad son of Payanda</t>
  </si>
  <si>
    <t>Qurban son of Rajab Ali</t>
  </si>
  <si>
    <t>Amir Dada son of Sakhi dad</t>
  </si>
  <si>
    <t>Rajab Ali son of Rastam</t>
  </si>
  <si>
    <t>Besmillah so of Hasibullah</t>
  </si>
  <si>
    <t>Khal Mohammad son of Ali Ahmad</t>
  </si>
  <si>
    <t>Abdul Ghafoor son of Mohammad Ayoub</t>
  </si>
  <si>
    <t>Mohammad Ali son of Qurban</t>
  </si>
  <si>
    <t>Karim dad son of Hussain bakhsh</t>
  </si>
  <si>
    <t>Abdul Hamid son of Khan Ali</t>
  </si>
  <si>
    <t>Hassan Reza son of Mohammad Reza</t>
  </si>
  <si>
    <t>Ghulam Abas son of Kazam</t>
  </si>
  <si>
    <t>Fazal Ahmad son of Sayeed Ahmad</t>
  </si>
  <si>
    <t>Emdad son of Ghulam Ali</t>
  </si>
  <si>
    <t>Jumma Khan son of Qasam</t>
  </si>
  <si>
    <t>Mohamad Jawad son of Sultan Ali</t>
  </si>
  <si>
    <t>Ziaulddin son of Mir Alam</t>
  </si>
  <si>
    <t>Mohammad Reza son of Mir Afghan</t>
  </si>
  <si>
    <t>Abdul Manan son of Abdul Wahed</t>
  </si>
  <si>
    <t>Sayeed Naqib son of Sayeed Hakim</t>
  </si>
  <si>
    <t>Laj Mir son of Ghulam Hussain</t>
  </si>
  <si>
    <t>Ghulam Mahaiddin son of Khairulddin</t>
  </si>
  <si>
    <t>Jalil son of Mohammad Ali</t>
  </si>
  <si>
    <t>Shir Khan Son of Qurban</t>
  </si>
  <si>
    <t>Koh Noor Rekham Ltd</t>
  </si>
  <si>
    <t>Wasim Group Co</t>
  </si>
  <si>
    <t>Sayed Hayed son of Mirza</t>
  </si>
  <si>
    <t>Balkh</t>
  </si>
  <si>
    <t>Ampratori Aryana</t>
  </si>
  <si>
    <t>Balkhyan</t>
  </si>
  <si>
    <t>Construction Stone and Gypsum</t>
  </si>
  <si>
    <t>Noor Amul Belad</t>
  </si>
  <si>
    <t>Revenue of Construction Materials</t>
  </si>
  <si>
    <t>Ford Bameka</t>
  </si>
  <si>
    <t>Kolak</t>
  </si>
  <si>
    <t>Arya Mahar Shumal</t>
  </si>
  <si>
    <t>Alburz Nawin</t>
  </si>
  <si>
    <t>Aseer Nabizada</t>
  </si>
  <si>
    <t>Saleh Heja</t>
  </si>
  <si>
    <t>Balkh Sadaqat</t>
  </si>
  <si>
    <t>Saleh Muradi</t>
  </si>
  <si>
    <t>Komsan</t>
  </si>
  <si>
    <t>Maihan Nawid</t>
  </si>
  <si>
    <t>Unique Garanite</t>
  </si>
  <si>
    <t>Tayai</t>
  </si>
  <si>
    <t>Bakhtar Crestal</t>
  </si>
  <si>
    <t>Balkhi Bal</t>
  </si>
  <si>
    <t>Pamir</t>
  </si>
  <si>
    <t>Zoul Faqar Nazari</t>
  </si>
  <si>
    <t>Asadullah Balkhi</t>
  </si>
  <si>
    <t>Shams safa</t>
  </si>
  <si>
    <t>Gypsum Sahdat</t>
  </si>
  <si>
    <t>Gypsum Almas</t>
  </si>
  <si>
    <t>Gypsum Mukhtar</t>
  </si>
  <si>
    <t>Gypsum Kawsar</t>
  </si>
  <si>
    <t>Gypsum Arif</t>
  </si>
  <si>
    <t>Gypsum Samar Nawin</t>
  </si>
  <si>
    <t>Pamir Blour</t>
  </si>
  <si>
    <t>Nangarahar</t>
  </si>
  <si>
    <t>Khalid Ayaz</t>
  </si>
  <si>
    <t>Shamshir Zamir</t>
  </si>
  <si>
    <t>Afghan Minral Co.</t>
  </si>
  <si>
    <t>Mohebullah Brothers</t>
  </si>
  <si>
    <t>Bilal Musa zai</t>
  </si>
  <si>
    <t>Sahel Belal Co.</t>
  </si>
  <si>
    <t>Afghan Shirzad Co.</t>
  </si>
  <si>
    <t>Abdul Jalil Hassan zai</t>
  </si>
  <si>
    <t>Amin Karimzai</t>
  </si>
  <si>
    <t>Raihan Younus Co.</t>
  </si>
  <si>
    <t>Mewa Khan</t>
  </si>
  <si>
    <t>Stone</t>
  </si>
  <si>
    <t>Lala Gul</t>
  </si>
  <si>
    <t>Khushal</t>
  </si>
  <si>
    <t>Farmanullah</t>
  </si>
  <si>
    <t xml:space="preserve">Azizullah </t>
  </si>
  <si>
    <t>Awal DDIN</t>
  </si>
  <si>
    <t>Mohammad Wahab</t>
  </si>
  <si>
    <t>Falak Nayaz</t>
  </si>
  <si>
    <t xml:space="preserve">Amir Mohammad </t>
  </si>
  <si>
    <t>Zalmai son of Mohammad Hanif</t>
  </si>
  <si>
    <t>Mahrab</t>
  </si>
  <si>
    <t>Nazirullah</t>
  </si>
  <si>
    <t>Gulab son of Gul Nak</t>
  </si>
  <si>
    <t>Habib Shahab</t>
  </si>
  <si>
    <t>sons of Haji Mohammad Rasool Naseri</t>
  </si>
  <si>
    <t>Zalmai Sha son of Sha Wali</t>
  </si>
  <si>
    <t>Kan Qatar Ghi</t>
  </si>
  <si>
    <t>Amdadullah</t>
  </si>
  <si>
    <t>Mati Sami co</t>
  </si>
  <si>
    <t>Atayar Baz</t>
  </si>
  <si>
    <t>Nawi Rahmatullah Ansaf</t>
  </si>
  <si>
    <t>Zahid Sami Samim</t>
  </si>
  <si>
    <t>Merajuddin Shams</t>
  </si>
  <si>
    <t xml:space="preserve">Hamayoun </t>
  </si>
  <si>
    <t>Nangarahar Doubi</t>
  </si>
  <si>
    <t>Mansoor Arsala</t>
  </si>
  <si>
    <t>Masha Spinzar</t>
  </si>
  <si>
    <t>Jamal Ayand Ko Trading</t>
  </si>
  <si>
    <t>Afteh Muqadas Muhebi</t>
  </si>
  <si>
    <t>Rahimullah Zaland</t>
  </si>
  <si>
    <t>Mohammad Faisal</t>
  </si>
  <si>
    <t>Kharouti Asef</t>
  </si>
  <si>
    <t>Naweed Faisal Zada</t>
  </si>
  <si>
    <t>Asad Hasib</t>
  </si>
  <si>
    <t>Spin Ghar Afghan Talk</t>
  </si>
  <si>
    <t>Ayoub Shirzad</t>
  </si>
  <si>
    <t>Shahab Mahbob</t>
  </si>
  <si>
    <t>Standard Mumand</t>
  </si>
  <si>
    <t>Ezatullah Sahel</t>
  </si>
  <si>
    <t>Zarghon Shan</t>
  </si>
  <si>
    <t>Matin Sakhizada</t>
  </si>
  <si>
    <t>Haji Zalmai</t>
  </si>
  <si>
    <t>Khalid son of Ghulam Abas</t>
  </si>
  <si>
    <t>Zabiullah</t>
  </si>
  <si>
    <t>Abdul Hadi son of Rayes khan</t>
  </si>
  <si>
    <t>Mohammad Naser</t>
  </si>
  <si>
    <t>Ajmal son of Wali Khan</t>
  </si>
  <si>
    <t>Mohammad Mir</t>
  </si>
  <si>
    <t>Mangal son of Abdu Ghafoor</t>
  </si>
  <si>
    <t>Karimullah</t>
  </si>
  <si>
    <t>Noori Construction</t>
  </si>
  <si>
    <t>Alef Khan</t>
  </si>
  <si>
    <t>Hamraz</t>
  </si>
  <si>
    <t>Mirwias son of Nezam</t>
  </si>
  <si>
    <t>Shafoor son of Abdul Ghafoor</t>
  </si>
  <si>
    <t>Mateen Sakhi zada</t>
  </si>
  <si>
    <t>Ali Khan</t>
  </si>
  <si>
    <t>Muwlawi Khales Bandar</t>
  </si>
  <si>
    <t>Awal Gul</t>
  </si>
  <si>
    <t>Sayed Agha</t>
  </si>
  <si>
    <t>Shahed Mustaf Amran Wazir</t>
  </si>
  <si>
    <t>Rehan Younus</t>
  </si>
  <si>
    <t>Daikondi</t>
  </si>
  <si>
    <t>Neemroz</t>
  </si>
  <si>
    <t>Nooristan</t>
  </si>
  <si>
    <t>Orezgan</t>
  </si>
  <si>
    <t>Paktika</t>
  </si>
  <si>
    <t>No Contract</t>
  </si>
  <si>
    <t>نوت: کمپنی های که در مقدار استخراج شده دارای دش (-) میباشد در جریان سال هیچ تولید نمی داشته باشد.</t>
  </si>
  <si>
    <t>Abdul Majeed</t>
  </si>
  <si>
    <t>عبدالمجید</t>
  </si>
  <si>
    <t>تصدی افغانګاز</t>
  </si>
  <si>
    <t>ګاز</t>
  </si>
  <si>
    <t>Afghan Gas Enterprise</t>
  </si>
  <si>
    <t>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</si>
</sst>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9C000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9C000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6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5" fillId="7" borderId="0" applyNumberFormat="0" applyBorder="0" applyAlignment="0" applyProtection="0"/>
    <xf numFmtId="0" fontId="1" fillId="8" borderId="0" applyNumberFormat="0" applyBorder="0" applyAlignment="0" applyProtection="0"/>
  </cellStyleXfs>
  <cellXfs count="129">
    <xf numFmtId="0" fontId="0" fillId="0" borderId="0" xfId="0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 wrapText="1"/>
    </xf>
    <xf numFmtId="164" fontId="8" fillId="5" borderId="2" xfId="1" applyNumberFormat="1" applyFont="1" applyFill="1" applyBorder="1" applyAlignment="1">
      <alignment horizontal="center" vertical="center"/>
    </xf>
    <xf numFmtId="164" fontId="0" fillId="5" borderId="2" xfId="1" applyNumberFormat="1" applyFont="1" applyFill="1" applyBorder="1" applyAlignment="1">
      <alignment horizontal="center" vertical="center"/>
    </xf>
    <xf numFmtId="164" fontId="1" fillId="12" borderId="2" xfId="1" applyNumberFormat="1" applyFill="1" applyBorder="1" applyAlignment="1">
      <alignment horizontal="center" vertical="center"/>
    </xf>
    <xf numFmtId="164" fontId="2" fillId="12" borderId="2" xfId="1" applyNumberFormat="1" applyFont="1" applyFill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center" vertical="center"/>
    </xf>
    <xf numFmtId="164" fontId="7" fillId="11" borderId="2" xfId="0" applyNumberFormat="1" applyFont="1" applyFill="1" applyBorder="1" applyAlignment="1">
      <alignment horizontal="center" vertical="center"/>
    </xf>
    <xf numFmtId="164" fontId="10" fillId="11" borderId="2" xfId="0" applyNumberFormat="1" applyFont="1" applyFill="1" applyBorder="1" applyAlignment="1">
      <alignment horizontal="center" vertical="center"/>
    </xf>
    <xf numFmtId="164" fontId="0" fillId="8" borderId="2" xfId="1" applyNumberFormat="1" applyFont="1" applyFill="1" applyBorder="1" applyAlignment="1">
      <alignment horizontal="center" vertical="center"/>
    </xf>
    <xf numFmtId="164" fontId="1" fillId="8" borderId="2" xfId="1" applyNumberFormat="1" applyFill="1" applyBorder="1" applyAlignment="1">
      <alignment horizontal="center" vertical="center"/>
    </xf>
    <xf numFmtId="164" fontId="0" fillId="6" borderId="2" xfId="1" applyNumberFormat="1" applyFont="1" applyFill="1" applyBorder="1" applyAlignment="1">
      <alignment horizontal="center" vertical="center"/>
    </xf>
    <xf numFmtId="164" fontId="1" fillId="6" borderId="2" xfId="1" applyNumberFormat="1" applyFill="1" applyBorder="1" applyAlignment="1">
      <alignment horizontal="center" vertical="center"/>
    </xf>
    <xf numFmtId="164" fontId="0" fillId="13" borderId="2" xfId="1" applyNumberFormat="1" applyFont="1" applyFill="1" applyBorder="1" applyAlignment="1">
      <alignment horizontal="center" vertical="center"/>
    </xf>
    <xf numFmtId="164" fontId="0" fillId="14" borderId="2" xfId="0" applyNumberFormat="1" applyFill="1" applyBorder="1"/>
    <xf numFmtId="0" fontId="10" fillId="5" borderId="2" xfId="5" applyFont="1" applyBorder="1" applyAlignment="1">
      <alignment horizontal="center" vertical="center" wrapText="1"/>
    </xf>
    <xf numFmtId="164" fontId="13" fillId="2" borderId="2" xfId="1" applyNumberFormat="1" applyFont="1" applyFill="1" applyBorder="1" applyAlignment="1">
      <alignment horizontal="center" vertical="center"/>
    </xf>
    <xf numFmtId="0" fontId="10" fillId="8" borderId="2" xfId="8" applyFont="1" applyBorder="1" applyAlignment="1">
      <alignment horizontal="center" vertical="center" wrapText="1"/>
    </xf>
    <xf numFmtId="0" fontId="10" fillId="6" borderId="2" xfId="6" applyFont="1" applyBorder="1" applyAlignment="1">
      <alignment horizontal="center" vertical="center" wrapText="1"/>
    </xf>
    <xf numFmtId="0" fontId="10" fillId="13" borderId="2" xfId="6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4" fillId="5" borderId="2" xfId="5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164" fontId="0" fillId="12" borderId="2" xfId="1" applyNumberFormat="1" applyFont="1" applyFill="1" applyBorder="1" applyAlignment="1">
      <alignment horizontal="center" vertical="center"/>
    </xf>
    <xf numFmtId="0" fontId="9" fillId="2" borderId="2" xfId="2" applyFont="1" applyBorder="1" applyAlignment="1">
      <alignment horizontal="center" vertical="center" wrapText="1"/>
    </xf>
    <xf numFmtId="0" fontId="4" fillId="15" borderId="2" xfId="8" applyFont="1" applyFill="1" applyBorder="1" applyAlignment="1">
      <alignment horizontal="center" vertical="center" wrapText="1"/>
    </xf>
    <xf numFmtId="164" fontId="0" fillId="15" borderId="2" xfId="1" applyNumberFormat="1" applyFont="1" applyFill="1" applyBorder="1" applyAlignment="1">
      <alignment horizontal="center" vertical="center"/>
    </xf>
    <xf numFmtId="164" fontId="1" fillId="15" borderId="2" xfId="1" applyNumberFormat="1" applyFill="1" applyBorder="1" applyAlignment="1">
      <alignment horizontal="center" vertical="center"/>
    </xf>
    <xf numFmtId="0" fontId="4" fillId="16" borderId="2" xfId="6" applyFont="1" applyFill="1" applyBorder="1" applyAlignment="1">
      <alignment horizontal="center" vertical="center" wrapText="1"/>
    </xf>
    <xf numFmtId="164" fontId="0" fillId="16" borderId="2" xfId="1" applyNumberFormat="1" applyFont="1" applyFill="1" applyBorder="1" applyAlignment="1">
      <alignment horizontal="center" vertical="center"/>
    </xf>
    <xf numFmtId="164" fontId="1" fillId="16" borderId="2" xfId="1" applyNumberFormat="1" applyFill="1" applyBorder="1" applyAlignment="1">
      <alignment horizontal="center" vertical="center"/>
    </xf>
    <xf numFmtId="0" fontId="4" fillId="13" borderId="2" xfId="6" applyFont="1" applyFill="1" applyBorder="1" applyAlignment="1">
      <alignment horizontal="center" vertical="center" wrapText="1"/>
    </xf>
    <xf numFmtId="164" fontId="0" fillId="0" borderId="2" xfId="0" applyNumberFormat="1" applyBorder="1"/>
    <xf numFmtId="0" fontId="15" fillId="10" borderId="2" xfId="0" applyFont="1" applyFill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0" fontId="3" fillId="3" borderId="2" xfId="3" applyBorder="1" applyAlignment="1">
      <alignment horizontal="center" vertical="center"/>
    </xf>
    <xf numFmtId="164" fontId="5" fillId="7" borderId="2" xfId="7" applyNumberFormat="1" applyBorder="1" applyAlignment="1">
      <alignment horizontal="center" vertical="center" wrapText="1"/>
    </xf>
    <xf numFmtId="164" fontId="3" fillId="3" borderId="2" xfId="3" applyNumberFormat="1" applyBorder="1" applyAlignment="1">
      <alignment horizontal="center" vertical="center" wrapText="1"/>
    </xf>
    <xf numFmtId="0" fontId="5" fillId="7" borderId="2" xfId="7" applyBorder="1" applyAlignment="1">
      <alignment horizontal="center" vertical="center" wrapText="1"/>
    </xf>
    <xf numFmtId="164" fontId="17" fillId="13" borderId="2" xfId="1" applyNumberFormat="1" applyFont="1" applyFill="1" applyBorder="1" applyAlignment="1">
      <alignment horizontal="center" vertical="center" wrapText="1"/>
    </xf>
    <xf numFmtId="164" fontId="2" fillId="2" borderId="2" xfId="2" applyNumberFormat="1" applyBorder="1" applyAlignment="1">
      <alignment horizontal="center" vertical="center"/>
    </xf>
    <xf numFmtId="0" fontId="2" fillId="2" borderId="2" xfId="2" applyBorder="1" applyAlignment="1">
      <alignment horizontal="center" vertical="center"/>
    </xf>
    <xf numFmtId="0" fontId="17" fillId="13" borderId="2" xfId="1" applyNumberFormat="1" applyFont="1" applyFill="1" applyBorder="1" applyAlignment="1">
      <alignment horizontal="center" vertical="center" wrapText="1"/>
    </xf>
    <xf numFmtId="0" fontId="3" fillId="3" borderId="2" xfId="3" applyBorder="1" applyAlignment="1">
      <alignment horizontal="center" vertical="center" wrapText="1"/>
    </xf>
    <xf numFmtId="164" fontId="3" fillId="3" borderId="2" xfId="3" applyNumberFormat="1" applyBorder="1" applyAlignment="1">
      <alignment horizontal="center" vertical="center"/>
    </xf>
    <xf numFmtId="43" fontId="3" fillId="3" borderId="2" xfId="3" applyNumberFormat="1" applyBorder="1" applyAlignment="1">
      <alignment horizontal="center" vertical="center" wrapText="1"/>
    </xf>
    <xf numFmtId="43" fontId="5" fillId="7" borderId="2" xfId="7" applyNumberFormat="1" applyBorder="1" applyAlignment="1">
      <alignment horizontal="center" vertical="center" wrapText="1"/>
    </xf>
    <xf numFmtId="43" fontId="2" fillId="2" borderId="2" xfId="2" applyNumberFormat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5" fillId="7" borderId="2" xfId="7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13" borderId="2" xfId="0" applyFont="1" applyFill="1" applyBorder="1" applyAlignment="1">
      <alignment horizontal="center" vertical="center"/>
    </xf>
    <xf numFmtId="0" fontId="7" fillId="13" borderId="2" xfId="0" applyFont="1" applyFill="1" applyBorder="1" applyAlignment="1">
      <alignment horizontal="center" vertical="center"/>
    </xf>
    <xf numFmtId="164" fontId="3" fillId="3" borderId="2" xfId="1" applyNumberFormat="1" applyFont="1" applyFill="1" applyBorder="1" applyAlignment="1">
      <alignment horizontal="center" vertical="center"/>
    </xf>
    <xf numFmtId="164" fontId="5" fillId="7" borderId="2" xfId="1" applyNumberFormat="1" applyFont="1" applyFill="1" applyBorder="1" applyAlignment="1">
      <alignment horizontal="center" vertical="center" wrapText="1"/>
    </xf>
    <xf numFmtId="164" fontId="3" fillId="3" borderId="2" xfId="1" applyNumberFormat="1" applyFont="1" applyFill="1" applyBorder="1" applyAlignment="1">
      <alignment horizontal="center" vertical="center" wrapText="1"/>
    </xf>
    <xf numFmtId="164" fontId="5" fillId="7" borderId="2" xfId="1" applyNumberFormat="1" applyFont="1" applyFill="1" applyBorder="1" applyAlignment="1">
      <alignment horizontal="center" vertical="center"/>
    </xf>
    <xf numFmtId="0" fontId="0" fillId="0" borderId="0" xfId="0" applyAlignment="1"/>
    <xf numFmtId="164" fontId="0" fillId="0" borderId="0" xfId="1" applyNumberFormat="1" applyFont="1"/>
    <xf numFmtId="164" fontId="0" fillId="0" borderId="0" xfId="1" applyNumberFormat="1" applyFont="1" applyAlignment="1">
      <alignment vertical="center"/>
    </xf>
    <xf numFmtId="164" fontId="0" fillId="0" borderId="0" xfId="0" applyNumberFormat="1" applyAlignment="1"/>
    <xf numFmtId="164" fontId="0" fillId="0" borderId="0" xfId="0" applyNumberFormat="1"/>
    <xf numFmtId="0" fontId="16" fillId="17" borderId="2" xfId="0" applyFont="1" applyFill="1" applyBorder="1" applyAlignment="1">
      <alignment horizontal="center" vertical="center" wrapText="1"/>
    </xf>
    <xf numFmtId="164" fontId="10" fillId="11" borderId="2" xfId="1" applyNumberFormat="1" applyFont="1" applyFill="1" applyBorder="1" applyAlignment="1">
      <alignment horizontal="center" vertical="center"/>
    </xf>
    <xf numFmtId="164" fontId="10" fillId="11" borderId="2" xfId="0" applyNumberFormat="1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10" fillId="8" borderId="2" xfId="8" applyFont="1" applyBorder="1" applyAlignment="1">
      <alignment horizontal="center" vertical="center" wrapText="1"/>
    </xf>
    <xf numFmtId="0" fontId="10" fillId="6" borderId="2" xfId="6" applyFont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/>
    </xf>
    <xf numFmtId="0" fontId="10" fillId="11" borderId="2" xfId="0" applyFont="1" applyFill="1" applyBorder="1" applyAlignment="1">
      <alignment horizontal="right" vertical="center"/>
    </xf>
    <xf numFmtId="0" fontId="10" fillId="5" borderId="2" xfId="5" applyFont="1" applyBorder="1" applyAlignment="1">
      <alignment horizontal="center" vertical="center" wrapText="1"/>
    </xf>
    <xf numFmtId="0" fontId="13" fillId="12" borderId="3" xfId="2" applyFont="1" applyFill="1" applyBorder="1" applyAlignment="1">
      <alignment horizontal="center" vertical="center" wrapText="1"/>
    </xf>
    <xf numFmtId="0" fontId="13" fillId="12" borderId="4" xfId="2" applyFont="1" applyFill="1" applyBorder="1" applyAlignment="1">
      <alignment horizontal="center" vertical="center" wrapText="1"/>
    </xf>
    <xf numFmtId="0" fontId="13" fillId="12" borderId="5" xfId="2" applyFont="1" applyFill="1" applyBorder="1" applyAlignment="1">
      <alignment horizontal="center" vertical="center" wrapText="1"/>
    </xf>
    <xf numFmtId="0" fontId="13" fillId="2" borderId="2" xfId="2" applyFont="1" applyBorder="1" applyAlignment="1">
      <alignment horizontal="center" vertical="center" wrapText="1"/>
    </xf>
    <xf numFmtId="0" fontId="14" fillId="9" borderId="6" xfId="0" applyFont="1" applyFill="1" applyBorder="1" applyAlignment="1">
      <alignment horizontal="center" vertical="center" wrapText="1"/>
    </xf>
    <xf numFmtId="0" fontId="14" fillId="9" borderId="7" xfId="0" applyFont="1" applyFill="1" applyBorder="1" applyAlignment="1">
      <alignment horizontal="center" vertical="center" wrapText="1"/>
    </xf>
    <xf numFmtId="0" fontId="10" fillId="13" borderId="2" xfId="6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textRotation="90" wrapText="1"/>
    </xf>
    <xf numFmtId="0" fontId="6" fillId="10" borderId="2" xfId="0" applyFont="1" applyFill="1" applyBorder="1" applyAlignment="1">
      <alignment horizontal="center" vertical="center" wrapText="1"/>
    </xf>
    <xf numFmtId="0" fontId="7" fillId="11" borderId="2" xfId="0" applyFont="1" applyFill="1" applyBorder="1" applyAlignment="1">
      <alignment horizontal="left" vertical="center" indent="2"/>
    </xf>
    <xf numFmtId="0" fontId="9" fillId="2" borderId="8" xfId="2" applyFont="1" applyBorder="1" applyAlignment="1">
      <alignment horizontal="center" vertical="center" wrapText="1"/>
    </xf>
    <xf numFmtId="0" fontId="9" fillId="2" borderId="9" xfId="2" applyFont="1" applyBorder="1" applyAlignment="1">
      <alignment horizontal="center" vertical="center" wrapText="1"/>
    </xf>
    <xf numFmtId="0" fontId="9" fillId="2" borderId="10" xfId="2" applyFont="1" applyBorder="1" applyAlignment="1">
      <alignment horizontal="center" vertical="center" wrapText="1"/>
    </xf>
    <xf numFmtId="0" fontId="9" fillId="2" borderId="11" xfId="2" applyFont="1" applyBorder="1" applyAlignment="1">
      <alignment horizontal="center" vertical="center" wrapText="1"/>
    </xf>
    <xf numFmtId="0" fontId="9" fillId="2" borderId="6" xfId="2" applyFont="1" applyBorder="1" applyAlignment="1">
      <alignment horizontal="center" vertical="center" wrapText="1"/>
    </xf>
    <xf numFmtId="0" fontId="9" fillId="2" borderId="7" xfId="2" applyFont="1" applyBorder="1" applyAlignment="1">
      <alignment horizontal="center" vertical="center" wrapText="1"/>
    </xf>
    <xf numFmtId="0" fontId="9" fillId="2" borderId="12" xfId="2" applyFont="1" applyBorder="1" applyAlignment="1">
      <alignment horizontal="center" vertical="center" wrapText="1"/>
    </xf>
    <xf numFmtId="0" fontId="4" fillId="15" borderId="2" xfId="5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4" fillId="5" borderId="2" xfId="5" applyFont="1" applyBorder="1" applyAlignment="1">
      <alignment horizontal="center" vertical="center" wrapText="1"/>
    </xf>
    <xf numFmtId="0" fontId="4" fillId="16" borderId="8" xfId="5" applyFont="1" applyFill="1" applyBorder="1" applyAlignment="1">
      <alignment horizontal="center" vertical="center" wrapText="1"/>
    </xf>
    <xf numFmtId="0" fontId="4" fillId="16" borderId="9" xfId="5" applyFont="1" applyFill="1" applyBorder="1" applyAlignment="1">
      <alignment horizontal="center" vertical="center" wrapText="1"/>
    </xf>
    <xf numFmtId="0" fontId="4" fillId="16" borderId="10" xfId="5" applyFont="1" applyFill="1" applyBorder="1" applyAlignment="1">
      <alignment horizontal="center" vertical="center" wrapText="1"/>
    </xf>
    <xf numFmtId="0" fontId="4" fillId="16" borderId="11" xfId="5" applyFont="1" applyFill="1" applyBorder="1" applyAlignment="1">
      <alignment horizontal="center" vertical="center" wrapText="1"/>
    </xf>
    <xf numFmtId="0" fontId="4" fillId="16" borderId="6" xfId="5" applyFont="1" applyFill="1" applyBorder="1" applyAlignment="1">
      <alignment horizontal="center" vertical="center" wrapText="1"/>
    </xf>
    <xf numFmtId="0" fontId="4" fillId="16" borderId="7" xfId="5" applyFont="1" applyFill="1" applyBorder="1" applyAlignment="1">
      <alignment horizontal="center" vertical="center" wrapText="1"/>
    </xf>
    <xf numFmtId="0" fontId="4" fillId="16" borderId="2" xfId="5" applyFont="1" applyFill="1" applyBorder="1" applyAlignment="1">
      <alignment horizontal="center" vertical="center" wrapText="1"/>
    </xf>
    <xf numFmtId="0" fontId="4" fillId="13" borderId="8" xfId="5" applyFont="1" applyFill="1" applyBorder="1" applyAlignment="1">
      <alignment horizontal="center" vertical="center" wrapText="1"/>
    </xf>
    <xf numFmtId="0" fontId="4" fillId="13" borderId="9" xfId="5" applyFont="1" applyFill="1" applyBorder="1" applyAlignment="1">
      <alignment horizontal="center" vertical="center" wrapText="1"/>
    </xf>
    <xf numFmtId="0" fontId="4" fillId="13" borderId="10" xfId="5" applyFont="1" applyFill="1" applyBorder="1" applyAlignment="1">
      <alignment horizontal="center" vertical="center" wrapText="1"/>
    </xf>
    <xf numFmtId="0" fontId="4" fillId="13" borderId="11" xfId="5" applyFont="1" applyFill="1" applyBorder="1" applyAlignment="1">
      <alignment horizontal="center" vertical="center" wrapText="1"/>
    </xf>
    <xf numFmtId="0" fontId="4" fillId="13" borderId="6" xfId="5" applyFont="1" applyFill="1" applyBorder="1" applyAlignment="1">
      <alignment horizontal="center" vertical="center" wrapText="1"/>
    </xf>
    <xf numFmtId="0" fontId="4" fillId="13" borderId="7" xfId="5" applyFont="1" applyFill="1" applyBorder="1" applyAlignment="1">
      <alignment horizontal="center" vertical="center" wrapText="1"/>
    </xf>
    <xf numFmtId="0" fontId="4" fillId="13" borderId="2" xfId="5" applyFont="1" applyFill="1" applyBorder="1" applyAlignment="1">
      <alignment horizontal="center" vertical="center" wrapText="1"/>
    </xf>
    <xf numFmtId="0" fontId="14" fillId="9" borderId="13" xfId="0" applyFont="1" applyFill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 wrapText="1"/>
    </xf>
    <xf numFmtId="0" fontId="14" fillId="9" borderId="15" xfId="0" applyFont="1" applyFill="1" applyBorder="1" applyAlignment="1">
      <alignment horizontal="center" vertical="center" wrapText="1"/>
    </xf>
    <xf numFmtId="0" fontId="18" fillId="13" borderId="2" xfId="0" applyFont="1" applyFill="1" applyBorder="1" applyAlignment="1">
      <alignment horizontal="center" vertical="center"/>
    </xf>
    <xf numFmtId="0" fontId="18" fillId="13" borderId="2" xfId="0" applyFont="1" applyFill="1" applyBorder="1" applyAlignment="1">
      <alignment vertical="center"/>
    </xf>
    <xf numFmtId="0" fontId="10" fillId="11" borderId="9" xfId="0" applyFont="1" applyFill="1" applyBorder="1" applyAlignment="1">
      <alignment horizontal="center" vertical="center"/>
    </xf>
    <xf numFmtId="0" fontId="15" fillId="10" borderId="2" xfId="0" applyFont="1" applyFill="1" applyBorder="1" applyAlignment="1">
      <alignment horizontal="center" vertical="center" wrapText="1"/>
    </xf>
    <xf numFmtId="0" fontId="5" fillId="4" borderId="2" xfId="4" applyBorder="1" applyAlignment="1">
      <alignment horizontal="center" vertical="center" wrapText="1"/>
    </xf>
    <xf numFmtId="0" fontId="14" fillId="9" borderId="8" xfId="0" applyFont="1" applyFill="1" applyBorder="1" applyAlignment="1">
      <alignment horizontal="center" vertical="center" wrapText="1"/>
    </xf>
    <xf numFmtId="0" fontId="14" fillId="9" borderId="9" xfId="0" applyFont="1" applyFill="1" applyBorder="1" applyAlignment="1">
      <alignment horizontal="center" vertical="center" wrapText="1"/>
    </xf>
    <xf numFmtId="0" fontId="14" fillId="9" borderId="10" xfId="0" applyFont="1" applyFill="1" applyBorder="1" applyAlignment="1">
      <alignment horizontal="center" vertical="center" wrapText="1"/>
    </xf>
    <xf numFmtId="0" fontId="4" fillId="4" borderId="2" xfId="4" applyFont="1" applyBorder="1" applyAlignment="1">
      <alignment horizontal="center" vertical="center" wrapText="1"/>
    </xf>
    <xf numFmtId="0" fontId="10" fillId="11" borderId="2" xfId="0" applyFont="1" applyFill="1" applyBorder="1" applyAlignment="1">
      <alignment horizontal="center" vertical="center"/>
    </xf>
  </cellXfs>
  <cellStyles count="9">
    <cellStyle name="40% - Accent2" xfId="5" builtinId="35"/>
    <cellStyle name="40% - Accent3" xfId="6" builtinId="39"/>
    <cellStyle name="40% - Accent6" xfId="8" builtinId="51"/>
    <cellStyle name="Accent1" xfId="4" builtinId="29"/>
    <cellStyle name="Accent5" xfId="7" builtinId="45"/>
    <cellStyle name="Bad" xfId="2" builtinId="27"/>
    <cellStyle name="Comma" xfId="1" builtinId="3"/>
    <cellStyle name="Neutral" xfId="3" builtinId="2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"/>
  <sheetViews>
    <sheetView showGridLines="0" rightToLeft="1" tabSelected="1" zoomScale="90" zoomScaleNormal="90" workbookViewId="0">
      <pane xSplit="2" ySplit="4" topLeftCell="C14" activePane="bottomRight" state="frozen"/>
      <selection pane="topRight" activeCell="C1" sqref="C1"/>
      <selection pane="bottomLeft" activeCell="A5" sqref="A5"/>
      <selection pane="bottomRight" activeCell="R16" sqref="R16"/>
    </sheetView>
  </sheetViews>
  <sheetFormatPr defaultRowHeight="15" x14ac:dyDescent="0.25"/>
  <cols>
    <col min="1" max="1" width="5.28515625" bestFit="1" customWidth="1"/>
    <col min="2" max="2" width="19.7109375" bestFit="1" customWidth="1"/>
    <col min="3" max="3" width="16" bestFit="1" customWidth="1"/>
    <col min="4" max="4" width="14.7109375" customWidth="1"/>
    <col min="5" max="5" width="10.28515625" hidden="1" customWidth="1"/>
    <col min="6" max="6" width="12.28515625" hidden="1" customWidth="1"/>
    <col min="7" max="7" width="9.85546875" hidden="1" customWidth="1"/>
    <col min="8" max="8" width="19.7109375" hidden="1" customWidth="1"/>
    <col min="9" max="9" width="10.42578125" hidden="1" customWidth="1"/>
    <col min="10" max="10" width="12.28515625" hidden="1" customWidth="1"/>
    <col min="11" max="11" width="10" hidden="1" customWidth="1"/>
    <col min="12" max="12" width="17.5703125" hidden="1" customWidth="1"/>
    <col min="13" max="13" width="10.140625" customWidth="1"/>
    <col min="14" max="14" width="11.5703125" bestFit="1" customWidth="1"/>
    <col min="16" max="16" width="16.85546875" bestFit="1" customWidth="1"/>
    <col min="17" max="17" width="11.28515625" customWidth="1"/>
    <col min="18" max="18" width="11.5703125" bestFit="1" customWidth="1"/>
    <col min="20" max="20" width="15.7109375" bestFit="1" customWidth="1"/>
    <col min="21" max="21" width="11.85546875" customWidth="1"/>
    <col min="22" max="22" width="12.28515625" customWidth="1"/>
    <col min="24" max="24" width="17.140625" customWidth="1"/>
    <col min="25" max="26" width="11.42578125" customWidth="1"/>
  </cols>
  <sheetData>
    <row r="1" spans="1:27" ht="30" customHeight="1" x14ac:dyDescent="0.2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6"/>
    </row>
    <row r="2" spans="1:27" x14ac:dyDescent="0.25">
      <c r="A2" s="88" t="s">
        <v>75</v>
      </c>
      <c r="B2" s="78" t="s">
        <v>3</v>
      </c>
      <c r="C2" s="78" t="s">
        <v>2</v>
      </c>
      <c r="D2" s="78" t="s">
        <v>1</v>
      </c>
      <c r="E2" s="80" t="s">
        <v>63</v>
      </c>
      <c r="F2" s="80"/>
      <c r="G2" s="80"/>
      <c r="H2" s="81" t="s">
        <v>67</v>
      </c>
      <c r="I2" s="84" t="s">
        <v>68</v>
      </c>
      <c r="J2" s="84"/>
      <c r="K2" s="84"/>
      <c r="L2" s="84" t="s">
        <v>69</v>
      </c>
      <c r="M2" s="76" t="s">
        <v>76</v>
      </c>
      <c r="N2" s="76"/>
      <c r="O2" s="76"/>
      <c r="P2" s="76" t="s">
        <v>70</v>
      </c>
      <c r="Q2" s="77" t="s">
        <v>77</v>
      </c>
      <c r="R2" s="77"/>
      <c r="S2" s="77"/>
      <c r="T2" s="77" t="s">
        <v>71</v>
      </c>
      <c r="U2" s="87" t="s">
        <v>72</v>
      </c>
      <c r="V2" s="87"/>
      <c r="W2" s="87"/>
      <c r="X2" s="87" t="s">
        <v>73</v>
      </c>
      <c r="Y2" s="78" t="s">
        <v>74</v>
      </c>
      <c r="Z2" s="78"/>
      <c r="AA2" s="78"/>
    </row>
    <row r="3" spans="1:27" x14ac:dyDescent="0.25">
      <c r="A3" s="88"/>
      <c r="B3" s="78"/>
      <c r="C3" s="78"/>
      <c r="D3" s="78"/>
      <c r="E3" s="80"/>
      <c r="F3" s="80"/>
      <c r="G3" s="80"/>
      <c r="H3" s="82"/>
      <c r="I3" s="84"/>
      <c r="J3" s="84"/>
      <c r="K3" s="84"/>
      <c r="L3" s="84"/>
      <c r="M3" s="76"/>
      <c r="N3" s="76"/>
      <c r="O3" s="76"/>
      <c r="P3" s="76"/>
      <c r="Q3" s="77"/>
      <c r="R3" s="77"/>
      <c r="S3" s="77"/>
      <c r="T3" s="77"/>
      <c r="U3" s="87"/>
      <c r="V3" s="87"/>
      <c r="W3" s="87"/>
      <c r="X3" s="87"/>
      <c r="Y3" s="78"/>
      <c r="Z3" s="78"/>
      <c r="AA3" s="78"/>
    </row>
    <row r="4" spans="1:27" ht="15.75" x14ac:dyDescent="0.25">
      <c r="A4" s="88"/>
      <c r="B4" s="78"/>
      <c r="C4" s="78"/>
      <c r="D4" s="78"/>
      <c r="E4" s="18" t="s">
        <v>66</v>
      </c>
      <c r="F4" s="18" t="s">
        <v>65</v>
      </c>
      <c r="G4" s="18" t="s">
        <v>64</v>
      </c>
      <c r="H4" s="83"/>
      <c r="I4" s="19" t="s">
        <v>66</v>
      </c>
      <c r="J4" s="19" t="s">
        <v>65</v>
      </c>
      <c r="K4" s="19" t="s">
        <v>64</v>
      </c>
      <c r="L4" s="84"/>
      <c r="M4" s="20" t="s">
        <v>66</v>
      </c>
      <c r="N4" s="20" t="s">
        <v>65</v>
      </c>
      <c r="O4" s="20" t="s">
        <v>64</v>
      </c>
      <c r="P4" s="76"/>
      <c r="Q4" s="21" t="s">
        <v>66</v>
      </c>
      <c r="R4" s="21" t="s">
        <v>65</v>
      </c>
      <c r="S4" s="21" t="s">
        <v>64</v>
      </c>
      <c r="T4" s="77"/>
      <c r="U4" s="22" t="s">
        <v>66</v>
      </c>
      <c r="V4" s="22" t="s">
        <v>65</v>
      </c>
      <c r="W4" s="22" t="s">
        <v>64</v>
      </c>
      <c r="X4" s="87"/>
      <c r="Y4" s="23" t="s">
        <v>66</v>
      </c>
      <c r="Z4" s="23" t="s">
        <v>65</v>
      </c>
      <c r="AA4" s="23" t="s">
        <v>64</v>
      </c>
    </row>
    <row r="5" spans="1:27" x14ac:dyDescent="0.25">
      <c r="A5" s="1">
        <v>1</v>
      </c>
      <c r="B5" s="1" t="s">
        <v>7</v>
      </c>
      <c r="C5" s="1" t="s">
        <v>6</v>
      </c>
      <c r="D5" s="1" t="s">
        <v>5</v>
      </c>
      <c r="E5" s="5">
        <v>0</v>
      </c>
      <c r="F5" s="6">
        <v>57165.177000000003</v>
      </c>
      <c r="G5" s="6">
        <v>0</v>
      </c>
      <c r="H5" s="8">
        <f>F5*5000</f>
        <v>285825885</v>
      </c>
      <c r="I5" s="9">
        <v>0</v>
      </c>
      <c r="J5" s="9">
        <v>43330.64</v>
      </c>
      <c r="K5" s="9">
        <v>0</v>
      </c>
      <c r="L5" s="9">
        <f>J5*5000</f>
        <v>216653200</v>
      </c>
      <c r="M5" s="12">
        <v>0</v>
      </c>
      <c r="N5" s="12">
        <v>32670.729999999996</v>
      </c>
      <c r="O5" s="12">
        <v>0</v>
      </c>
      <c r="P5" s="13">
        <f>N5*5000</f>
        <v>163353649.99999997</v>
      </c>
      <c r="Q5" s="14">
        <v>0</v>
      </c>
      <c r="R5" s="14">
        <v>341.14</v>
      </c>
      <c r="S5" s="14">
        <v>0</v>
      </c>
      <c r="T5" s="15">
        <f>R5*5000</f>
        <v>1705700</v>
      </c>
      <c r="U5" s="16">
        <v>0</v>
      </c>
      <c r="V5" s="16">
        <v>36527.24</v>
      </c>
      <c r="W5" s="16">
        <v>0</v>
      </c>
      <c r="X5" s="16">
        <f>V5*5000</f>
        <v>182636200</v>
      </c>
      <c r="Y5" s="17">
        <f>U5+Q5+M5+I5+E5</f>
        <v>0</v>
      </c>
      <c r="Z5" s="17">
        <f>V5+R5+N5+J5+F5</f>
        <v>170034.927</v>
      </c>
      <c r="AA5" s="17">
        <f>W5+S5+O5+K5+G5</f>
        <v>0</v>
      </c>
    </row>
    <row r="6" spans="1:27" x14ac:dyDescent="0.25">
      <c r="A6" s="1">
        <v>2</v>
      </c>
      <c r="B6" s="1" t="s">
        <v>9</v>
      </c>
      <c r="C6" s="1" t="s">
        <v>8</v>
      </c>
      <c r="D6" s="1" t="s">
        <v>5</v>
      </c>
      <c r="E6" s="6">
        <v>0</v>
      </c>
      <c r="F6" s="6">
        <v>71345.56</v>
      </c>
      <c r="G6" s="6">
        <v>0</v>
      </c>
      <c r="H6" s="8">
        <f t="shared" ref="H6:H7" si="0">F6*5000</f>
        <v>356727800</v>
      </c>
      <c r="I6" s="9">
        <v>0</v>
      </c>
      <c r="J6" s="9">
        <v>52500</v>
      </c>
      <c r="K6" s="9">
        <v>0</v>
      </c>
      <c r="L6" s="9">
        <f t="shared" ref="L6:L15" si="1">J6*5000</f>
        <v>262500000</v>
      </c>
      <c r="M6" s="12">
        <v>0</v>
      </c>
      <c r="N6" s="12">
        <v>35000</v>
      </c>
      <c r="O6" s="12">
        <v>0</v>
      </c>
      <c r="P6" s="13">
        <f t="shared" ref="P6:P14" si="2">N6*5000</f>
        <v>175000000</v>
      </c>
      <c r="Q6" s="14">
        <v>0</v>
      </c>
      <c r="R6" s="14">
        <v>85044.3</v>
      </c>
      <c r="S6" s="14">
        <v>0</v>
      </c>
      <c r="T6" s="15">
        <f t="shared" ref="T6:T14" si="3">R6*5000</f>
        <v>425221500</v>
      </c>
      <c r="U6" s="16">
        <v>0</v>
      </c>
      <c r="V6" s="16">
        <v>59031.3</v>
      </c>
      <c r="W6" s="16">
        <v>0</v>
      </c>
      <c r="X6" s="16">
        <f t="shared" ref="X6:X31" si="4">V6*5000</f>
        <v>295156500</v>
      </c>
      <c r="Y6" s="17">
        <f t="shared" ref="Y6:Y31" si="5">U6+Q6+M6+I6+E6</f>
        <v>0</v>
      </c>
      <c r="Z6" s="17">
        <f t="shared" ref="Z6:Z31" si="6">V6+R6+N6+J6+F6</f>
        <v>302921.16000000003</v>
      </c>
      <c r="AA6" s="17">
        <f t="shared" ref="AA6:AA31" si="7">W6+S6+O6+K6+G6</f>
        <v>0</v>
      </c>
    </row>
    <row r="7" spans="1:27" x14ac:dyDescent="0.25">
      <c r="A7" s="1">
        <v>3</v>
      </c>
      <c r="B7" s="1" t="s">
        <v>11</v>
      </c>
      <c r="C7" s="1" t="s">
        <v>10</v>
      </c>
      <c r="D7" s="1" t="s">
        <v>5</v>
      </c>
      <c r="E7" s="6">
        <v>0</v>
      </c>
      <c r="F7" s="6">
        <v>0</v>
      </c>
      <c r="G7" s="6">
        <v>0</v>
      </c>
      <c r="H7" s="8">
        <f t="shared" si="0"/>
        <v>0</v>
      </c>
      <c r="I7" s="9">
        <v>0</v>
      </c>
      <c r="J7" s="9">
        <v>0</v>
      </c>
      <c r="K7" s="9">
        <v>0</v>
      </c>
      <c r="L7" s="9">
        <f t="shared" si="1"/>
        <v>0</v>
      </c>
      <c r="M7" s="12">
        <v>0</v>
      </c>
      <c r="N7" s="12">
        <v>0</v>
      </c>
      <c r="O7" s="12">
        <v>0</v>
      </c>
      <c r="P7" s="13">
        <f t="shared" si="2"/>
        <v>0</v>
      </c>
      <c r="Q7" s="14">
        <v>0</v>
      </c>
      <c r="R7" s="14">
        <v>0</v>
      </c>
      <c r="S7" s="14">
        <v>0</v>
      </c>
      <c r="T7" s="15">
        <f t="shared" si="3"/>
        <v>0</v>
      </c>
      <c r="U7" s="16">
        <v>0</v>
      </c>
      <c r="V7" s="16">
        <v>0</v>
      </c>
      <c r="W7" s="16">
        <v>0</v>
      </c>
      <c r="X7" s="16">
        <f t="shared" si="4"/>
        <v>0</v>
      </c>
      <c r="Y7" s="17">
        <f t="shared" si="5"/>
        <v>0</v>
      </c>
      <c r="Z7" s="17">
        <f t="shared" si="6"/>
        <v>0</v>
      </c>
      <c r="AA7" s="17">
        <f t="shared" si="7"/>
        <v>0</v>
      </c>
    </row>
    <row r="8" spans="1:27" x14ac:dyDescent="0.25">
      <c r="A8" s="1">
        <v>4</v>
      </c>
      <c r="B8" s="1" t="s">
        <v>14</v>
      </c>
      <c r="C8" s="1" t="s">
        <v>13</v>
      </c>
      <c r="D8" s="1" t="s">
        <v>12</v>
      </c>
      <c r="E8" s="6">
        <v>0</v>
      </c>
      <c r="F8" s="6">
        <v>0</v>
      </c>
      <c r="G8" s="6">
        <v>7836</v>
      </c>
      <c r="H8" s="8">
        <f>G8*3000</f>
        <v>23508000</v>
      </c>
      <c r="I8" s="9">
        <v>0</v>
      </c>
      <c r="J8" s="9"/>
      <c r="K8" s="9">
        <v>4488.22</v>
      </c>
      <c r="L8" s="9">
        <f>K8*3000</f>
        <v>13464660</v>
      </c>
      <c r="M8" s="12">
        <v>0</v>
      </c>
      <c r="N8" s="12">
        <v>0</v>
      </c>
      <c r="O8" s="12">
        <v>0</v>
      </c>
      <c r="P8" s="13">
        <f t="shared" si="2"/>
        <v>0</v>
      </c>
      <c r="Q8" s="14">
        <v>0</v>
      </c>
      <c r="R8" s="14">
        <v>0</v>
      </c>
      <c r="S8" s="14">
        <v>0</v>
      </c>
      <c r="T8" s="15">
        <f t="shared" si="3"/>
        <v>0</v>
      </c>
      <c r="U8" s="16">
        <v>0</v>
      </c>
      <c r="V8" s="16">
        <v>0</v>
      </c>
      <c r="W8" s="16">
        <v>0</v>
      </c>
      <c r="X8" s="16">
        <f t="shared" si="4"/>
        <v>0</v>
      </c>
      <c r="Y8" s="17">
        <f t="shared" si="5"/>
        <v>0</v>
      </c>
      <c r="Z8" s="17">
        <f t="shared" si="6"/>
        <v>0</v>
      </c>
      <c r="AA8" s="17">
        <f t="shared" si="7"/>
        <v>12324.220000000001</v>
      </c>
    </row>
    <row r="9" spans="1:27" x14ac:dyDescent="0.25">
      <c r="A9" s="1">
        <v>5</v>
      </c>
      <c r="B9" s="1" t="s">
        <v>17</v>
      </c>
      <c r="C9" s="2" t="s">
        <v>16</v>
      </c>
      <c r="D9" s="1" t="s">
        <v>15</v>
      </c>
      <c r="E9" s="6">
        <v>0</v>
      </c>
      <c r="F9" s="6">
        <v>0</v>
      </c>
      <c r="G9" s="6">
        <v>0</v>
      </c>
      <c r="H9" s="8">
        <f>F9*5000</f>
        <v>0</v>
      </c>
      <c r="I9" s="9">
        <v>0</v>
      </c>
      <c r="J9" s="9">
        <v>0</v>
      </c>
      <c r="K9" s="9">
        <v>0</v>
      </c>
      <c r="L9" s="9">
        <f t="shared" si="1"/>
        <v>0</v>
      </c>
      <c r="M9" s="12">
        <v>0</v>
      </c>
      <c r="N9" s="12">
        <v>0</v>
      </c>
      <c r="O9" s="12">
        <v>0</v>
      </c>
      <c r="P9" s="13">
        <f t="shared" si="2"/>
        <v>0</v>
      </c>
      <c r="Q9" s="14">
        <v>0</v>
      </c>
      <c r="R9" s="14">
        <v>0</v>
      </c>
      <c r="S9" s="14">
        <v>0</v>
      </c>
      <c r="T9" s="15">
        <f t="shared" si="3"/>
        <v>0</v>
      </c>
      <c r="U9" s="16">
        <v>0</v>
      </c>
      <c r="V9" s="16">
        <v>0</v>
      </c>
      <c r="W9" s="16">
        <v>0</v>
      </c>
      <c r="X9" s="16">
        <f t="shared" si="4"/>
        <v>0</v>
      </c>
      <c r="Y9" s="17">
        <f t="shared" si="5"/>
        <v>0</v>
      </c>
      <c r="Z9" s="17">
        <f t="shared" si="6"/>
        <v>0</v>
      </c>
      <c r="AA9" s="17">
        <f t="shared" si="7"/>
        <v>0</v>
      </c>
    </row>
    <row r="10" spans="1:27" x14ac:dyDescent="0.25">
      <c r="A10" s="1">
        <v>6</v>
      </c>
      <c r="B10" s="1" t="s">
        <v>19</v>
      </c>
      <c r="C10" s="1" t="s">
        <v>18</v>
      </c>
      <c r="D10" s="1" t="s">
        <v>5</v>
      </c>
      <c r="E10" s="6">
        <v>0</v>
      </c>
      <c r="F10" s="6">
        <v>3154.74</v>
      </c>
      <c r="G10" s="6">
        <v>0</v>
      </c>
      <c r="H10" s="8">
        <f t="shared" ref="H10:H11" si="8">F10*5000</f>
        <v>15773699.999999998</v>
      </c>
      <c r="I10" s="9">
        <v>0</v>
      </c>
      <c r="J10" s="9">
        <v>1894.04</v>
      </c>
      <c r="K10" s="9">
        <v>0</v>
      </c>
      <c r="L10" s="9">
        <f t="shared" si="1"/>
        <v>9470200</v>
      </c>
      <c r="M10" s="12">
        <v>0</v>
      </c>
      <c r="N10" s="12">
        <v>1743</v>
      </c>
      <c r="O10" s="12">
        <v>0</v>
      </c>
      <c r="P10" s="13">
        <f t="shared" si="2"/>
        <v>8715000</v>
      </c>
      <c r="Q10" s="14">
        <v>0</v>
      </c>
      <c r="R10" s="14">
        <v>4904.9129999999996</v>
      </c>
      <c r="S10" s="14">
        <v>0</v>
      </c>
      <c r="T10" s="15">
        <f t="shared" si="3"/>
        <v>24524564.999999996</v>
      </c>
      <c r="U10" s="16">
        <v>0</v>
      </c>
      <c r="V10" s="16">
        <v>17514.348000000002</v>
      </c>
      <c r="W10" s="16">
        <v>0</v>
      </c>
      <c r="X10" s="16">
        <f t="shared" si="4"/>
        <v>87571740.000000015</v>
      </c>
      <c r="Y10" s="17">
        <f t="shared" si="5"/>
        <v>0</v>
      </c>
      <c r="Z10" s="17">
        <f t="shared" si="6"/>
        <v>29211.041000000005</v>
      </c>
      <c r="AA10" s="17">
        <f t="shared" si="7"/>
        <v>0</v>
      </c>
    </row>
    <row r="11" spans="1:27" x14ac:dyDescent="0.25">
      <c r="A11" s="1">
        <v>7</v>
      </c>
      <c r="B11" s="1" t="s">
        <v>20</v>
      </c>
      <c r="C11" s="1" t="s">
        <v>18</v>
      </c>
      <c r="D11" s="1" t="s">
        <v>5</v>
      </c>
      <c r="E11" s="6">
        <v>0</v>
      </c>
      <c r="F11" s="6">
        <v>10611.52</v>
      </c>
      <c r="G11" s="6">
        <v>0</v>
      </c>
      <c r="H11" s="8">
        <f t="shared" si="8"/>
        <v>53057600</v>
      </c>
      <c r="I11" s="9">
        <v>0</v>
      </c>
      <c r="J11" s="9">
        <v>803.5</v>
      </c>
      <c r="K11" s="9">
        <v>0</v>
      </c>
      <c r="L11" s="9">
        <f t="shared" si="1"/>
        <v>4017500</v>
      </c>
      <c r="M11" s="12">
        <v>0</v>
      </c>
      <c r="N11" s="12">
        <v>5689.415</v>
      </c>
      <c r="O11" s="12">
        <v>0</v>
      </c>
      <c r="P11" s="13">
        <f t="shared" si="2"/>
        <v>28447075</v>
      </c>
      <c r="Q11" s="14">
        <v>0</v>
      </c>
      <c r="R11" s="14">
        <v>0</v>
      </c>
      <c r="S11" s="14">
        <v>0</v>
      </c>
      <c r="T11" s="15">
        <f t="shared" si="3"/>
        <v>0</v>
      </c>
      <c r="U11" s="16">
        <v>0</v>
      </c>
      <c r="V11" s="16">
        <v>0</v>
      </c>
      <c r="W11" s="16">
        <v>0</v>
      </c>
      <c r="X11" s="16">
        <f t="shared" si="4"/>
        <v>0</v>
      </c>
      <c r="Y11" s="17">
        <f t="shared" si="5"/>
        <v>0</v>
      </c>
      <c r="Z11" s="17">
        <f t="shared" si="6"/>
        <v>17104.435000000001</v>
      </c>
      <c r="AA11" s="17">
        <f t="shared" si="7"/>
        <v>0</v>
      </c>
    </row>
    <row r="12" spans="1:27" x14ac:dyDescent="0.25">
      <c r="A12" s="1">
        <v>8</v>
      </c>
      <c r="B12" s="1" t="s">
        <v>22</v>
      </c>
      <c r="C12" s="1" t="s">
        <v>21</v>
      </c>
      <c r="D12" s="1" t="s">
        <v>15</v>
      </c>
      <c r="E12" s="6">
        <v>0</v>
      </c>
      <c r="F12" s="6">
        <v>0</v>
      </c>
      <c r="G12" s="6">
        <v>0</v>
      </c>
      <c r="H12" s="8">
        <f>F12*5000</f>
        <v>0</v>
      </c>
      <c r="I12" s="9">
        <v>0</v>
      </c>
      <c r="J12" s="9">
        <v>0</v>
      </c>
      <c r="K12" s="9">
        <v>0</v>
      </c>
      <c r="L12" s="9">
        <f t="shared" si="1"/>
        <v>0</v>
      </c>
      <c r="M12" s="12">
        <v>0</v>
      </c>
      <c r="N12" s="12">
        <v>0</v>
      </c>
      <c r="O12" s="12">
        <v>0</v>
      </c>
      <c r="P12" s="13">
        <f t="shared" si="2"/>
        <v>0</v>
      </c>
      <c r="Q12" s="14">
        <v>0</v>
      </c>
      <c r="R12" s="14">
        <v>0</v>
      </c>
      <c r="S12" s="14">
        <v>0</v>
      </c>
      <c r="T12" s="15">
        <f t="shared" si="3"/>
        <v>0</v>
      </c>
      <c r="U12" s="16">
        <v>0</v>
      </c>
      <c r="V12" s="16">
        <v>0</v>
      </c>
      <c r="W12" s="16">
        <v>0</v>
      </c>
      <c r="X12" s="16">
        <f t="shared" si="4"/>
        <v>0</v>
      </c>
      <c r="Y12" s="17">
        <f t="shared" si="5"/>
        <v>0</v>
      </c>
      <c r="Z12" s="17">
        <f t="shared" si="6"/>
        <v>0</v>
      </c>
      <c r="AA12" s="17">
        <f t="shared" si="7"/>
        <v>0</v>
      </c>
    </row>
    <row r="13" spans="1:27" x14ac:dyDescent="0.25">
      <c r="A13" s="1">
        <v>9</v>
      </c>
      <c r="B13" s="1" t="s">
        <v>24</v>
      </c>
      <c r="C13" s="3" t="s">
        <v>23</v>
      </c>
      <c r="D13" s="1" t="s">
        <v>15</v>
      </c>
      <c r="E13" s="6">
        <v>0</v>
      </c>
      <c r="F13" s="6">
        <v>0</v>
      </c>
      <c r="G13" s="6">
        <v>0</v>
      </c>
      <c r="H13" s="8">
        <f>F13*5000</f>
        <v>0</v>
      </c>
      <c r="I13" s="9">
        <v>0</v>
      </c>
      <c r="J13" s="9">
        <v>0</v>
      </c>
      <c r="K13" s="9">
        <v>0</v>
      </c>
      <c r="L13" s="9">
        <f t="shared" si="1"/>
        <v>0</v>
      </c>
      <c r="M13" s="12">
        <v>0</v>
      </c>
      <c r="N13" s="12">
        <v>0</v>
      </c>
      <c r="O13" s="12">
        <v>0</v>
      </c>
      <c r="P13" s="13">
        <f t="shared" si="2"/>
        <v>0</v>
      </c>
      <c r="Q13" s="14">
        <v>0</v>
      </c>
      <c r="R13" s="14">
        <v>0</v>
      </c>
      <c r="S13" s="14">
        <v>0</v>
      </c>
      <c r="T13" s="15">
        <f t="shared" si="3"/>
        <v>0</v>
      </c>
      <c r="U13" s="16">
        <v>0</v>
      </c>
      <c r="V13" s="16">
        <v>0</v>
      </c>
      <c r="W13" s="16">
        <v>0</v>
      </c>
      <c r="X13" s="16">
        <f t="shared" si="4"/>
        <v>0</v>
      </c>
      <c r="Y13" s="17">
        <f t="shared" si="5"/>
        <v>0</v>
      </c>
      <c r="Z13" s="17">
        <f t="shared" si="6"/>
        <v>0</v>
      </c>
      <c r="AA13" s="17">
        <f t="shared" si="7"/>
        <v>0</v>
      </c>
    </row>
    <row r="14" spans="1:27" x14ac:dyDescent="0.25">
      <c r="A14" s="1">
        <v>10</v>
      </c>
      <c r="B14" s="1" t="s">
        <v>26</v>
      </c>
      <c r="C14" s="3" t="s">
        <v>25</v>
      </c>
      <c r="D14" s="1" t="s">
        <v>5</v>
      </c>
      <c r="E14" s="6">
        <v>0</v>
      </c>
      <c r="F14" s="6">
        <v>28550.92</v>
      </c>
      <c r="G14" s="6">
        <v>0</v>
      </c>
      <c r="H14" s="8">
        <f t="shared" ref="H14" si="9">F14*5000</f>
        <v>142754600</v>
      </c>
      <c r="I14" s="9">
        <v>0</v>
      </c>
      <c r="J14" s="9">
        <v>4783.29</v>
      </c>
      <c r="K14" s="9">
        <v>0</v>
      </c>
      <c r="L14" s="9">
        <f t="shared" si="1"/>
        <v>23916450</v>
      </c>
      <c r="M14" s="12">
        <v>0</v>
      </c>
      <c r="N14" s="12">
        <v>46464.99</v>
      </c>
      <c r="O14" s="12">
        <v>0</v>
      </c>
      <c r="P14" s="13">
        <f t="shared" si="2"/>
        <v>232324950</v>
      </c>
      <c r="Q14" s="14">
        <v>0</v>
      </c>
      <c r="R14" s="14">
        <v>68818.450000000012</v>
      </c>
      <c r="S14" s="14">
        <v>0</v>
      </c>
      <c r="T14" s="15">
        <f t="shared" si="3"/>
        <v>344092250.00000006</v>
      </c>
      <c r="U14" s="16">
        <v>0</v>
      </c>
      <c r="V14" s="16">
        <v>17885.84</v>
      </c>
      <c r="W14" s="16">
        <v>0</v>
      </c>
      <c r="X14" s="16">
        <f t="shared" si="4"/>
        <v>89429200</v>
      </c>
      <c r="Y14" s="17">
        <f t="shared" si="5"/>
        <v>0</v>
      </c>
      <c r="Z14" s="17">
        <f t="shared" si="6"/>
        <v>166503.49</v>
      </c>
      <c r="AA14" s="17">
        <f t="shared" si="7"/>
        <v>0</v>
      </c>
    </row>
    <row r="15" spans="1:27" x14ac:dyDescent="0.25">
      <c r="A15" s="1">
        <v>11</v>
      </c>
      <c r="B15" s="1" t="s">
        <v>28</v>
      </c>
      <c r="C15" s="3" t="s">
        <v>27</v>
      </c>
      <c r="D15" s="1" t="s">
        <v>15</v>
      </c>
      <c r="E15" s="6">
        <v>0</v>
      </c>
      <c r="F15" s="6">
        <v>0</v>
      </c>
      <c r="G15" s="6">
        <v>0</v>
      </c>
      <c r="H15" s="8">
        <f>F15*5000</f>
        <v>0</v>
      </c>
      <c r="I15" s="9">
        <v>0</v>
      </c>
      <c r="J15" s="9">
        <v>0</v>
      </c>
      <c r="K15" s="9">
        <v>0</v>
      </c>
      <c r="L15" s="9">
        <f t="shared" si="1"/>
        <v>0</v>
      </c>
      <c r="M15" s="12">
        <v>0</v>
      </c>
      <c r="N15" s="12">
        <v>0</v>
      </c>
      <c r="O15" s="12">
        <v>0</v>
      </c>
      <c r="P15" s="13">
        <f>N15*5000</f>
        <v>0</v>
      </c>
      <c r="Q15" s="14">
        <v>0</v>
      </c>
      <c r="R15" s="14">
        <v>0</v>
      </c>
      <c r="S15" s="14">
        <v>0</v>
      </c>
      <c r="T15" s="15">
        <f>R15*5000</f>
        <v>0</v>
      </c>
      <c r="U15" s="16">
        <v>0</v>
      </c>
      <c r="V15" s="16">
        <v>0</v>
      </c>
      <c r="W15" s="16">
        <v>0</v>
      </c>
      <c r="X15" s="16">
        <f t="shared" si="4"/>
        <v>0</v>
      </c>
      <c r="Y15" s="17">
        <f t="shared" si="5"/>
        <v>0</v>
      </c>
      <c r="Z15" s="17">
        <f t="shared" si="6"/>
        <v>0</v>
      </c>
      <c r="AA15" s="17">
        <f t="shared" si="7"/>
        <v>0</v>
      </c>
    </row>
    <row r="16" spans="1:27" x14ac:dyDescent="0.25">
      <c r="A16" s="1">
        <v>12</v>
      </c>
      <c r="B16" s="1" t="s">
        <v>31</v>
      </c>
      <c r="C16" s="3" t="s">
        <v>30</v>
      </c>
      <c r="D16" s="1" t="s">
        <v>29</v>
      </c>
      <c r="E16" s="6">
        <v>0</v>
      </c>
      <c r="F16" s="6">
        <v>2507.2399999999998</v>
      </c>
      <c r="G16" s="6">
        <v>0</v>
      </c>
      <c r="H16" s="8"/>
      <c r="I16" s="9">
        <v>0</v>
      </c>
      <c r="J16" s="9">
        <v>5516.09</v>
      </c>
      <c r="K16" s="9">
        <v>0</v>
      </c>
      <c r="L16" s="9">
        <v>0</v>
      </c>
      <c r="M16" s="12">
        <v>0</v>
      </c>
      <c r="N16" s="12">
        <v>9831.02</v>
      </c>
      <c r="O16" s="12">
        <v>0</v>
      </c>
      <c r="P16" s="13">
        <v>0</v>
      </c>
      <c r="Q16" s="14">
        <v>0</v>
      </c>
      <c r="R16" s="14">
        <v>4325100</v>
      </c>
      <c r="S16" s="14">
        <v>0</v>
      </c>
      <c r="T16" s="15"/>
      <c r="U16" s="16">
        <v>0</v>
      </c>
      <c r="V16" s="16">
        <v>0</v>
      </c>
      <c r="W16" s="16">
        <v>0</v>
      </c>
      <c r="X16" s="16">
        <v>0</v>
      </c>
      <c r="Y16" s="17">
        <f t="shared" si="5"/>
        <v>0</v>
      </c>
      <c r="Z16" s="17">
        <f t="shared" si="6"/>
        <v>4342954.3499999996</v>
      </c>
      <c r="AA16" s="17">
        <f t="shared" si="7"/>
        <v>0</v>
      </c>
    </row>
    <row r="17" spans="1:27" x14ac:dyDescent="0.25">
      <c r="A17" s="1">
        <v>13</v>
      </c>
      <c r="B17" s="1" t="s">
        <v>34</v>
      </c>
      <c r="C17" s="3" t="s">
        <v>33</v>
      </c>
      <c r="D17" s="1" t="s">
        <v>32</v>
      </c>
      <c r="E17" s="6">
        <v>0</v>
      </c>
      <c r="F17" s="6">
        <v>70168</v>
      </c>
      <c r="G17" s="6">
        <v>0</v>
      </c>
      <c r="H17" s="8">
        <f>F17*4900</f>
        <v>343823200</v>
      </c>
      <c r="I17" s="9">
        <v>0</v>
      </c>
      <c r="J17" s="9">
        <v>1587</v>
      </c>
      <c r="K17" s="9">
        <v>0</v>
      </c>
      <c r="L17" s="9">
        <f>J17*4900</f>
        <v>7776300</v>
      </c>
      <c r="M17" s="12">
        <v>0</v>
      </c>
      <c r="N17" s="12">
        <v>129739</v>
      </c>
      <c r="O17" s="12">
        <v>0</v>
      </c>
      <c r="P17" s="13">
        <f>N17*4900</f>
        <v>635721100</v>
      </c>
      <c r="Q17" s="14">
        <v>0</v>
      </c>
      <c r="R17" s="14">
        <v>75913</v>
      </c>
      <c r="S17" s="14">
        <v>0</v>
      </c>
      <c r="T17" s="15">
        <f>R17*4900</f>
        <v>371973700</v>
      </c>
      <c r="U17" s="16">
        <v>0</v>
      </c>
      <c r="V17" s="16">
        <v>112793</v>
      </c>
      <c r="W17" s="16">
        <v>0</v>
      </c>
      <c r="X17" s="16">
        <f>V17*4900</f>
        <v>552685700</v>
      </c>
      <c r="Y17" s="17">
        <f t="shared" si="5"/>
        <v>0</v>
      </c>
      <c r="Z17" s="17">
        <f t="shared" si="6"/>
        <v>390200</v>
      </c>
      <c r="AA17" s="17">
        <f t="shared" si="7"/>
        <v>0</v>
      </c>
    </row>
    <row r="18" spans="1:27" x14ac:dyDescent="0.25">
      <c r="A18" s="1">
        <v>14</v>
      </c>
      <c r="B18" s="1" t="s">
        <v>34</v>
      </c>
      <c r="C18" s="3" t="s">
        <v>35</v>
      </c>
      <c r="D18" s="1" t="s">
        <v>5</v>
      </c>
      <c r="E18" s="6">
        <v>0</v>
      </c>
      <c r="F18" s="6">
        <v>32605.16</v>
      </c>
      <c r="G18" s="6">
        <v>0</v>
      </c>
      <c r="H18" s="8">
        <f t="shared" ref="H18:H26" si="10">F18*5000</f>
        <v>163025800</v>
      </c>
      <c r="I18" s="9">
        <v>0</v>
      </c>
      <c r="J18" s="9">
        <v>34666</v>
      </c>
      <c r="K18" s="9">
        <v>0</v>
      </c>
      <c r="L18" s="9">
        <f t="shared" ref="L18:L31" si="11">J18*5000</f>
        <v>173330000</v>
      </c>
      <c r="M18" s="12">
        <v>0</v>
      </c>
      <c r="N18" s="12">
        <v>9987.5859999999993</v>
      </c>
      <c r="O18" s="12">
        <v>0</v>
      </c>
      <c r="P18" s="13">
        <f t="shared" ref="P18:P31" si="12">N18*5000</f>
        <v>49937930</v>
      </c>
      <c r="Q18" s="14">
        <v>0</v>
      </c>
      <c r="R18" s="14">
        <v>11873</v>
      </c>
      <c r="S18" s="14">
        <v>0</v>
      </c>
      <c r="T18" s="15">
        <f>R18*5000</f>
        <v>59365000</v>
      </c>
      <c r="U18" s="16">
        <v>0</v>
      </c>
      <c r="V18" s="16">
        <v>52712.68</v>
      </c>
      <c r="W18" s="16">
        <v>0</v>
      </c>
      <c r="X18" s="16">
        <f t="shared" si="4"/>
        <v>263563400</v>
      </c>
      <c r="Y18" s="17">
        <f t="shared" si="5"/>
        <v>0</v>
      </c>
      <c r="Z18" s="17">
        <f t="shared" si="6"/>
        <v>141844.42600000001</v>
      </c>
      <c r="AA18" s="17">
        <f t="shared" si="7"/>
        <v>0</v>
      </c>
    </row>
    <row r="19" spans="1:27" x14ac:dyDescent="0.25">
      <c r="A19" s="1">
        <v>15</v>
      </c>
      <c r="B19" s="1" t="s">
        <v>37</v>
      </c>
      <c r="C19" s="3" t="s">
        <v>35</v>
      </c>
      <c r="D19" s="1" t="s">
        <v>36</v>
      </c>
      <c r="E19" s="6">
        <v>0</v>
      </c>
      <c r="F19" s="6">
        <v>0</v>
      </c>
      <c r="G19" s="6">
        <v>0</v>
      </c>
      <c r="H19" s="8">
        <f t="shared" si="10"/>
        <v>0</v>
      </c>
      <c r="I19" s="9">
        <v>0</v>
      </c>
      <c r="J19" s="9">
        <v>0</v>
      </c>
      <c r="K19" s="9">
        <v>0</v>
      </c>
      <c r="L19" s="9">
        <f t="shared" si="11"/>
        <v>0</v>
      </c>
      <c r="M19" s="12">
        <v>0</v>
      </c>
      <c r="N19" s="12">
        <v>0</v>
      </c>
      <c r="O19" s="12">
        <v>0</v>
      </c>
      <c r="P19" s="13">
        <f t="shared" si="12"/>
        <v>0</v>
      </c>
      <c r="Q19" s="14">
        <v>0</v>
      </c>
      <c r="R19" s="14">
        <v>0</v>
      </c>
      <c r="S19" s="14">
        <v>0</v>
      </c>
      <c r="T19" s="15">
        <f t="shared" ref="T19:T31" si="13">R19*5000</f>
        <v>0</v>
      </c>
      <c r="U19" s="16">
        <v>0</v>
      </c>
      <c r="V19" s="16">
        <v>0</v>
      </c>
      <c r="W19" s="16">
        <v>0</v>
      </c>
      <c r="X19" s="16">
        <f t="shared" si="4"/>
        <v>0</v>
      </c>
      <c r="Y19" s="17">
        <f t="shared" si="5"/>
        <v>0</v>
      </c>
      <c r="Z19" s="17">
        <f t="shared" si="6"/>
        <v>0</v>
      </c>
      <c r="AA19" s="17">
        <f t="shared" si="7"/>
        <v>0</v>
      </c>
    </row>
    <row r="20" spans="1:27" x14ac:dyDescent="0.25">
      <c r="A20" s="1">
        <v>16</v>
      </c>
      <c r="B20" s="1" t="s">
        <v>39</v>
      </c>
      <c r="C20" s="3" t="s">
        <v>38</v>
      </c>
      <c r="D20" s="1" t="s">
        <v>5</v>
      </c>
      <c r="E20" s="6">
        <v>0</v>
      </c>
      <c r="F20" s="6">
        <v>0</v>
      </c>
      <c r="G20" s="6">
        <v>0</v>
      </c>
      <c r="H20" s="8">
        <f t="shared" si="10"/>
        <v>0</v>
      </c>
      <c r="I20" s="9">
        <v>0</v>
      </c>
      <c r="J20" s="9">
        <v>0</v>
      </c>
      <c r="K20" s="9">
        <v>0</v>
      </c>
      <c r="L20" s="9">
        <f t="shared" si="11"/>
        <v>0</v>
      </c>
      <c r="M20" s="12">
        <v>0</v>
      </c>
      <c r="N20" s="12">
        <v>0</v>
      </c>
      <c r="O20" s="12">
        <v>0</v>
      </c>
      <c r="P20" s="13">
        <f t="shared" si="12"/>
        <v>0</v>
      </c>
      <c r="Q20" s="14">
        <v>0</v>
      </c>
      <c r="R20" s="14">
        <v>0</v>
      </c>
      <c r="S20" s="14">
        <v>0</v>
      </c>
      <c r="T20" s="15">
        <f t="shared" si="13"/>
        <v>0</v>
      </c>
      <c r="U20" s="16">
        <v>0</v>
      </c>
      <c r="V20" s="16">
        <v>0</v>
      </c>
      <c r="W20" s="16">
        <v>0</v>
      </c>
      <c r="X20" s="16">
        <f t="shared" si="4"/>
        <v>0</v>
      </c>
      <c r="Y20" s="17">
        <f t="shared" si="5"/>
        <v>0</v>
      </c>
      <c r="Z20" s="17">
        <f t="shared" si="6"/>
        <v>0</v>
      </c>
      <c r="AA20" s="17">
        <f t="shared" si="7"/>
        <v>0</v>
      </c>
    </row>
    <row r="21" spans="1:27" x14ac:dyDescent="0.25">
      <c r="A21" s="1">
        <v>17</v>
      </c>
      <c r="B21" s="1" t="s">
        <v>42</v>
      </c>
      <c r="C21" s="3" t="s">
        <v>41</v>
      </c>
      <c r="D21" s="1" t="s">
        <v>40</v>
      </c>
      <c r="E21" s="6">
        <v>0</v>
      </c>
      <c r="F21" s="6">
        <v>0</v>
      </c>
      <c r="G21" s="6">
        <v>0</v>
      </c>
      <c r="H21" s="8">
        <f t="shared" si="10"/>
        <v>0</v>
      </c>
      <c r="I21" s="9">
        <v>0</v>
      </c>
      <c r="J21" s="9">
        <v>0</v>
      </c>
      <c r="K21" s="9">
        <v>0</v>
      </c>
      <c r="L21" s="9">
        <f t="shared" si="11"/>
        <v>0</v>
      </c>
      <c r="M21" s="12">
        <v>0</v>
      </c>
      <c r="N21" s="12">
        <v>0</v>
      </c>
      <c r="O21" s="12">
        <v>0</v>
      </c>
      <c r="P21" s="13">
        <f t="shared" si="12"/>
        <v>0</v>
      </c>
      <c r="Q21" s="14">
        <v>0</v>
      </c>
      <c r="R21" s="14">
        <v>0</v>
      </c>
      <c r="S21" s="14">
        <v>0</v>
      </c>
      <c r="T21" s="15">
        <f t="shared" si="13"/>
        <v>0</v>
      </c>
      <c r="U21" s="16">
        <v>0</v>
      </c>
      <c r="V21" s="16">
        <v>0</v>
      </c>
      <c r="W21" s="16">
        <v>0</v>
      </c>
      <c r="X21" s="16">
        <f t="shared" si="4"/>
        <v>0</v>
      </c>
      <c r="Y21" s="17">
        <f t="shared" si="5"/>
        <v>0</v>
      </c>
      <c r="Z21" s="17">
        <f t="shared" si="6"/>
        <v>0</v>
      </c>
      <c r="AA21" s="17">
        <f t="shared" si="7"/>
        <v>0</v>
      </c>
    </row>
    <row r="22" spans="1:27" x14ac:dyDescent="0.25">
      <c r="A22" s="1">
        <v>18</v>
      </c>
      <c r="B22" s="1" t="s">
        <v>45</v>
      </c>
      <c r="C22" s="3" t="s">
        <v>44</v>
      </c>
      <c r="D22" s="1" t="s">
        <v>43</v>
      </c>
      <c r="E22" s="6">
        <v>0</v>
      </c>
      <c r="F22" s="6">
        <v>0</v>
      </c>
      <c r="G22" s="6">
        <v>0</v>
      </c>
      <c r="H22" s="8">
        <f t="shared" si="10"/>
        <v>0</v>
      </c>
      <c r="I22" s="9">
        <v>0</v>
      </c>
      <c r="J22" s="9">
        <v>0</v>
      </c>
      <c r="K22" s="9">
        <v>0</v>
      </c>
      <c r="L22" s="9">
        <f t="shared" si="11"/>
        <v>0</v>
      </c>
      <c r="M22" s="12">
        <v>0</v>
      </c>
      <c r="N22" s="12">
        <v>0</v>
      </c>
      <c r="O22" s="12">
        <v>0</v>
      </c>
      <c r="P22" s="13">
        <f t="shared" si="12"/>
        <v>0</v>
      </c>
      <c r="Q22" s="14">
        <v>0</v>
      </c>
      <c r="R22" s="14">
        <v>0</v>
      </c>
      <c r="S22" s="14">
        <v>0</v>
      </c>
      <c r="T22" s="15">
        <f t="shared" si="13"/>
        <v>0</v>
      </c>
      <c r="U22" s="16">
        <v>0</v>
      </c>
      <c r="V22" s="16">
        <v>0</v>
      </c>
      <c r="W22" s="16">
        <v>0</v>
      </c>
      <c r="X22" s="16">
        <f t="shared" si="4"/>
        <v>0</v>
      </c>
      <c r="Y22" s="17">
        <f t="shared" si="5"/>
        <v>0</v>
      </c>
      <c r="Z22" s="17">
        <f t="shared" si="6"/>
        <v>0</v>
      </c>
      <c r="AA22" s="17">
        <f t="shared" si="7"/>
        <v>0</v>
      </c>
    </row>
    <row r="23" spans="1:27" x14ac:dyDescent="0.25">
      <c r="A23" s="1">
        <v>19</v>
      </c>
      <c r="B23" s="1" t="s">
        <v>45</v>
      </c>
      <c r="C23" s="3" t="s">
        <v>46</v>
      </c>
      <c r="D23" s="1" t="s">
        <v>43</v>
      </c>
      <c r="E23" s="6">
        <v>0</v>
      </c>
      <c r="F23" s="6">
        <v>0</v>
      </c>
      <c r="G23" s="6">
        <v>0</v>
      </c>
      <c r="H23" s="8">
        <f t="shared" si="10"/>
        <v>0</v>
      </c>
      <c r="I23" s="9">
        <v>0</v>
      </c>
      <c r="J23" s="9">
        <v>0</v>
      </c>
      <c r="K23" s="9">
        <v>0</v>
      </c>
      <c r="L23" s="9">
        <f t="shared" si="11"/>
        <v>0</v>
      </c>
      <c r="M23" s="12">
        <v>0</v>
      </c>
      <c r="N23" s="12">
        <v>0</v>
      </c>
      <c r="O23" s="12">
        <v>0</v>
      </c>
      <c r="P23" s="13">
        <f t="shared" si="12"/>
        <v>0</v>
      </c>
      <c r="Q23" s="14">
        <v>0</v>
      </c>
      <c r="R23" s="14">
        <v>0</v>
      </c>
      <c r="S23" s="14">
        <v>0</v>
      </c>
      <c r="T23" s="15">
        <f t="shared" si="13"/>
        <v>0</v>
      </c>
      <c r="U23" s="16">
        <v>0</v>
      </c>
      <c r="V23" s="16">
        <v>0</v>
      </c>
      <c r="W23" s="16">
        <v>0</v>
      </c>
      <c r="X23" s="16">
        <f t="shared" si="4"/>
        <v>0</v>
      </c>
      <c r="Y23" s="17">
        <f t="shared" si="5"/>
        <v>0</v>
      </c>
      <c r="Z23" s="17">
        <f t="shared" si="6"/>
        <v>0</v>
      </c>
      <c r="AA23" s="17">
        <f t="shared" si="7"/>
        <v>0</v>
      </c>
    </row>
    <row r="24" spans="1:27" x14ac:dyDescent="0.25">
      <c r="A24" s="1">
        <v>20</v>
      </c>
      <c r="B24" s="1" t="s">
        <v>48</v>
      </c>
      <c r="C24" s="3" t="s">
        <v>47</v>
      </c>
      <c r="D24" s="1" t="s">
        <v>5</v>
      </c>
      <c r="E24" s="6">
        <v>0</v>
      </c>
      <c r="F24" s="6">
        <v>3500</v>
      </c>
      <c r="G24" s="6">
        <v>0</v>
      </c>
      <c r="H24" s="8">
        <f t="shared" si="10"/>
        <v>17500000</v>
      </c>
      <c r="I24" s="9">
        <v>0</v>
      </c>
      <c r="J24" s="9">
        <v>3500</v>
      </c>
      <c r="K24" s="9">
        <v>0</v>
      </c>
      <c r="L24" s="9">
        <f t="shared" si="11"/>
        <v>17500000</v>
      </c>
      <c r="M24" s="12">
        <v>0</v>
      </c>
      <c r="N24" s="12">
        <v>0</v>
      </c>
      <c r="O24" s="12">
        <v>0</v>
      </c>
      <c r="P24" s="13">
        <f t="shared" si="12"/>
        <v>0</v>
      </c>
      <c r="Q24" s="14">
        <v>0</v>
      </c>
      <c r="R24" s="14">
        <v>0</v>
      </c>
      <c r="S24" s="14">
        <v>0</v>
      </c>
      <c r="T24" s="15">
        <f t="shared" si="13"/>
        <v>0</v>
      </c>
      <c r="U24" s="16">
        <v>0</v>
      </c>
      <c r="V24" s="16">
        <f>2783.053+1248.26+1395.355</f>
        <v>5426.6679999999997</v>
      </c>
      <c r="W24" s="16">
        <v>0</v>
      </c>
      <c r="X24" s="16">
        <f t="shared" si="4"/>
        <v>27133340</v>
      </c>
      <c r="Y24" s="17">
        <f t="shared" si="5"/>
        <v>0</v>
      </c>
      <c r="Z24" s="17">
        <f t="shared" si="6"/>
        <v>12426.668</v>
      </c>
      <c r="AA24" s="17">
        <f t="shared" si="7"/>
        <v>0</v>
      </c>
    </row>
    <row r="25" spans="1:27" x14ac:dyDescent="0.25">
      <c r="A25" s="1">
        <v>21</v>
      </c>
      <c r="B25" s="1" t="s">
        <v>50</v>
      </c>
      <c r="C25" s="3" t="s">
        <v>49</v>
      </c>
      <c r="D25" s="1" t="s">
        <v>15</v>
      </c>
      <c r="E25" s="6">
        <v>0</v>
      </c>
      <c r="F25" s="6">
        <v>0</v>
      </c>
      <c r="G25" s="6">
        <v>0</v>
      </c>
      <c r="H25" s="8">
        <f t="shared" si="10"/>
        <v>0</v>
      </c>
      <c r="I25" s="9">
        <v>0</v>
      </c>
      <c r="J25" s="9">
        <v>0</v>
      </c>
      <c r="K25" s="9">
        <v>0</v>
      </c>
      <c r="L25" s="9">
        <f t="shared" si="11"/>
        <v>0</v>
      </c>
      <c r="M25" s="12">
        <v>0</v>
      </c>
      <c r="N25" s="12">
        <v>0</v>
      </c>
      <c r="O25" s="12">
        <v>0</v>
      </c>
      <c r="P25" s="13">
        <f t="shared" si="12"/>
        <v>0</v>
      </c>
      <c r="Q25" s="14">
        <v>0</v>
      </c>
      <c r="R25" s="14">
        <v>0</v>
      </c>
      <c r="S25" s="14">
        <v>0</v>
      </c>
      <c r="T25" s="15">
        <f t="shared" si="13"/>
        <v>0</v>
      </c>
      <c r="U25" s="16">
        <v>0</v>
      </c>
      <c r="V25" s="16">
        <v>0</v>
      </c>
      <c r="W25" s="16">
        <v>0</v>
      </c>
      <c r="X25" s="16">
        <f t="shared" si="4"/>
        <v>0</v>
      </c>
      <c r="Y25" s="17">
        <f t="shared" si="5"/>
        <v>0</v>
      </c>
      <c r="Z25" s="17">
        <f t="shared" si="6"/>
        <v>0</v>
      </c>
      <c r="AA25" s="17">
        <f t="shared" si="7"/>
        <v>0</v>
      </c>
    </row>
    <row r="26" spans="1:27" x14ac:dyDescent="0.25">
      <c r="A26" s="1">
        <v>22</v>
      </c>
      <c r="B26" s="1" t="s">
        <v>7</v>
      </c>
      <c r="C26" s="3" t="s">
        <v>51</v>
      </c>
      <c r="D26" s="1" t="s">
        <v>5</v>
      </c>
      <c r="E26" s="6">
        <v>0</v>
      </c>
      <c r="F26" s="6">
        <v>45284.27</v>
      </c>
      <c r="G26" s="6">
        <v>0</v>
      </c>
      <c r="H26" s="8">
        <f t="shared" si="10"/>
        <v>226421349.99999997</v>
      </c>
      <c r="I26" s="9">
        <v>0</v>
      </c>
      <c r="J26" s="9">
        <v>44925.32</v>
      </c>
      <c r="K26" s="9">
        <v>0</v>
      </c>
      <c r="L26" s="9">
        <f t="shared" si="11"/>
        <v>224626600</v>
      </c>
      <c r="M26" s="12">
        <v>0</v>
      </c>
      <c r="N26" s="12">
        <v>36269.4</v>
      </c>
      <c r="O26" s="12">
        <v>0</v>
      </c>
      <c r="P26" s="13">
        <f t="shared" si="12"/>
        <v>181347000</v>
      </c>
      <c r="Q26" s="14">
        <v>0</v>
      </c>
      <c r="R26" s="14">
        <v>38151.899999999994</v>
      </c>
      <c r="S26" s="14">
        <v>0</v>
      </c>
      <c r="T26" s="15">
        <f t="shared" si="13"/>
        <v>190759499.99999997</v>
      </c>
      <c r="U26" s="16">
        <v>0</v>
      </c>
      <c r="V26" s="16">
        <v>40000</v>
      </c>
      <c r="W26" s="16">
        <v>0</v>
      </c>
      <c r="X26" s="16">
        <f t="shared" si="4"/>
        <v>200000000</v>
      </c>
      <c r="Y26" s="17">
        <f t="shared" si="5"/>
        <v>0</v>
      </c>
      <c r="Z26" s="17">
        <f t="shared" si="6"/>
        <v>204630.88999999998</v>
      </c>
      <c r="AA26" s="17">
        <f t="shared" si="7"/>
        <v>0</v>
      </c>
    </row>
    <row r="27" spans="1:27" x14ac:dyDescent="0.25">
      <c r="A27" s="1">
        <v>23</v>
      </c>
      <c r="B27" s="1" t="s">
        <v>53</v>
      </c>
      <c r="C27" s="3" t="s">
        <v>52</v>
      </c>
      <c r="D27" s="1" t="s">
        <v>15</v>
      </c>
      <c r="E27" s="6">
        <v>0</v>
      </c>
      <c r="F27" s="6">
        <v>960</v>
      </c>
      <c r="G27" s="6">
        <v>0</v>
      </c>
      <c r="H27" s="8">
        <f>F27*17250</f>
        <v>16560000</v>
      </c>
      <c r="I27" s="9">
        <v>0</v>
      </c>
      <c r="J27" s="9">
        <v>0</v>
      </c>
      <c r="K27" s="9">
        <v>0</v>
      </c>
      <c r="L27" s="9">
        <f t="shared" si="11"/>
        <v>0</v>
      </c>
      <c r="M27" s="12">
        <v>0</v>
      </c>
      <c r="N27" s="12">
        <v>0</v>
      </c>
      <c r="O27" s="12">
        <v>0</v>
      </c>
      <c r="P27" s="13">
        <f t="shared" si="12"/>
        <v>0</v>
      </c>
      <c r="Q27" s="14">
        <v>0</v>
      </c>
      <c r="R27" s="14">
        <v>0</v>
      </c>
      <c r="S27" s="14">
        <v>0</v>
      </c>
      <c r="T27" s="15">
        <f t="shared" si="13"/>
        <v>0</v>
      </c>
      <c r="U27" s="16">
        <v>0</v>
      </c>
      <c r="V27" s="16">
        <v>0</v>
      </c>
      <c r="W27" s="16">
        <v>0</v>
      </c>
      <c r="X27" s="16">
        <f t="shared" si="4"/>
        <v>0</v>
      </c>
      <c r="Y27" s="17">
        <f t="shared" si="5"/>
        <v>0</v>
      </c>
      <c r="Z27" s="17">
        <f t="shared" si="6"/>
        <v>960</v>
      </c>
      <c r="AA27" s="17">
        <f t="shared" si="7"/>
        <v>0</v>
      </c>
    </row>
    <row r="28" spans="1:27" x14ac:dyDescent="0.25">
      <c r="A28" s="1">
        <v>24</v>
      </c>
      <c r="B28" s="1" t="s">
        <v>56</v>
      </c>
      <c r="C28" s="3" t="s">
        <v>55</v>
      </c>
      <c r="D28" s="1" t="s">
        <v>54</v>
      </c>
      <c r="E28" s="6">
        <v>0</v>
      </c>
      <c r="F28" s="6">
        <v>0</v>
      </c>
      <c r="G28" s="6">
        <v>0</v>
      </c>
      <c r="H28" s="8">
        <f>F28*5000</f>
        <v>0</v>
      </c>
      <c r="I28" s="9">
        <v>0</v>
      </c>
      <c r="J28" s="9">
        <v>0</v>
      </c>
      <c r="K28" s="9">
        <v>0</v>
      </c>
      <c r="L28" s="9">
        <f t="shared" si="11"/>
        <v>0</v>
      </c>
      <c r="M28" s="12">
        <v>80013</v>
      </c>
      <c r="N28" s="12">
        <v>0</v>
      </c>
      <c r="O28" s="12">
        <v>0</v>
      </c>
      <c r="P28" s="13">
        <f t="shared" si="12"/>
        <v>0</v>
      </c>
      <c r="Q28" s="14">
        <v>0</v>
      </c>
      <c r="R28" s="14">
        <v>0</v>
      </c>
      <c r="S28" s="14">
        <v>0</v>
      </c>
      <c r="T28" s="15">
        <f t="shared" si="13"/>
        <v>0</v>
      </c>
      <c r="U28" s="16">
        <v>0</v>
      </c>
      <c r="V28" s="16">
        <v>0</v>
      </c>
      <c r="W28" s="16">
        <v>0</v>
      </c>
      <c r="X28" s="16">
        <f t="shared" si="4"/>
        <v>0</v>
      </c>
      <c r="Y28" s="17">
        <f t="shared" si="5"/>
        <v>80013</v>
      </c>
      <c r="Z28" s="17">
        <f t="shared" si="6"/>
        <v>0</v>
      </c>
      <c r="AA28" s="17">
        <f t="shared" si="7"/>
        <v>0</v>
      </c>
    </row>
    <row r="29" spans="1:27" x14ac:dyDescent="0.25">
      <c r="A29" s="1">
        <v>25</v>
      </c>
      <c r="B29" s="1" t="s">
        <v>59</v>
      </c>
      <c r="C29" s="3" t="s">
        <v>58</v>
      </c>
      <c r="D29" s="1" t="s">
        <v>57</v>
      </c>
      <c r="E29" s="6">
        <v>0</v>
      </c>
      <c r="F29" s="6">
        <v>0</v>
      </c>
      <c r="G29" s="6">
        <v>0</v>
      </c>
      <c r="H29" s="8">
        <f>F29*5000</f>
        <v>0</v>
      </c>
      <c r="I29" s="9">
        <v>0</v>
      </c>
      <c r="J29" s="9">
        <v>0</v>
      </c>
      <c r="K29" s="9">
        <v>0</v>
      </c>
      <c r="L29" s="9">
        <f t="shared" si="11"/>
        <v>0</v>
      </c>
      <c r="M29" s="12">
        <v>0</v>
      </c>
      <c r="N29" s="12">
        <v>0</v>
      </c>
      <c r="O29" s="12">
        <v>0</v>
      </c>
      <c r="P29" s="13">
        <f t="shared" si="12"/>
        <v>0</v>
      </c>
      <c r="Q29" s="14">
        <v>0</v>
      </c>
      <c r="R29" s="14">
        <v>0</v>
      </c>
      <c r="S29" s="14">
        <v>0</v>
      </c>
      <c r="T29" s="15">
        <f t="shared" si="13"/>
        <v>0</v>
      </c>
      <c r="U29" s="16">
        <v>0</v>
      </c>
      <c r="V29" s="16">
        <v>0</v>
      </c>
      <c r="W29" s="16">
        <v>0</v>
      </c>
      <c r="X29" s="16">
        <f t="shared" si="4"/>
        <v>0</v>
      </c>
      <c r="Y29" s="17">
        <f t="shared" si="5"/>
        <v>0</v>
      </c>
      <c r="Z29" s="17">
        <f t="shared" si="6"/>
        <v>0</v>
      </c>
      <c r="AA29" s="17">
        <f t="shared" si="7"/>
        <v>0</v>
      </c>
    </row>
    <row r="30" spans="1:27" x14ac:dyDescent="0.25">
      <c r="A30" s="1">
        <v>26</v>
      </c>
      <c r="B30" s="1" t="s">
        <v>60</v>
      </c>
      <c r="C30" s="3" t="s">
        <v>58</v>
      </c>
      <c r="D30" s="1" t="s">
        <v>57</v>
      </c>
      <c r="E30" s="6">
        <v>0</v>
      </c>
      <c r="F30" s="6">
        <v>0</v>
      </c>
      <c r="G30" s="6">
        <v>0</v>
      </c>
      <c r="H30" s="8">
        <f>F30*5000</f>
        <v>0</v>
      </c>
      <c r="I30" s="9">
        <v>0</v>
      </c>
      <c r="J30" s="9">
        <v>0</v>
      </c>
      <c r="K30" s="9">
        <v>0</v>
      </c>
      <c r="L30" s="9">
        <f t="shared" si="11"/>
        <v>0</v>
      </c>
      <c r="M30" s="12">
        <v>0</v>
      </c>
      <c r="N30" s="12">
        <v>0</v>
      </c>
      <c r="O30" s="12">
        <v>0</v>
      </c>
      <c r="P30" s="13">
        <f t="shared" si="12"/>
        <v>0</v>
      </c>
      <c r="Q30" s="14">
        <v>0</v>
      </c>
      <c r="R30" s="14">
        <v>0</v>
      </c>
      <c r="S30" s="14">
        <v>0</v>
      </c>
      <c r="T30" s="15">
        <f t="shared" si="13"/>
        <v>0</v>
      </c>
      <c r="U30" s="16">
        <v>0</v>
      </c>
      <c r="V30" s="16">
        <v>0</v>
      </c>
      <c r="W30" s="16">
        <v>0</v>
      </c>
      <c r="X30" s="16">
        <f t="shared" si="4"/>
        <v>0</v>
      </c>
      <c r="Y30" s="17">
        <f t="shared" si="5"/>
        <v>0</v>
      </c>
      <c r="Z30" s="17">
        <f t="shared" si="6"/>
        <v>0</v>
      </c>
      <c r="AA30" s="17">
        <f t="shared" si="7"/>
        <v>0</v>
      </c>
    </row>
    <row r="31" spans="1:27" x14ac:dyDescent="0.25">
      <c r="A31" s="3">
        <v>27</v>
      </c>
      <c r="B31" s="1" t="s">
        <v>61</v>
      </c>
      <c r="C31" s="1"/>
      <c r="D31" s="3" t="s">
        <v>5</v>
      </c>
      <c r="E31" s="7">
        <v>0</v>
      </c>
      <c r="F31" s="7">
        <v>0</v>
      </c>
      <c r="G31" s="7">
        <v>0</v>
      </c>
      <c r="H31" s="8">
        <f>F31*5000</f>
        <v>0</v>
      </c>
      <c r="I31" s="9">
        <v>0</v>
      </c>
      <c r="J31" s="9">
        <v>0</v>
      </c>
      <c r="K31" s="9">
        <v>0</v>
      </c>
      <c r="L31" s="9">
        <f t="shared" si="11"/>
        <v>0</v>
      </c>
      <c r="M31" s="12">
        <v>0</v>
      </c>
      <c r="N31" s="13">
        <v>1645690.1</v>
      </c>
      <c r="O31" s="12">
        <v>0</v>
      </c>
      <c r="P31" s="13">
        <f t="shared" si="12"/>
        <v>8228450500</v>
      </c>
      <c r="Q31" s="14">
        <v>0</v>
      </c>
      <c r="R31" s="15">
        <v>2054669</v>
      </c>
      <c r="S31" s="15">
        <v>0</v>
      </c>
      <c r="T31" s="15">
        <f t="shared" si="13"/>
        <v>10273345000</v>
      </c>
      <c r="U31" s="16">
        <v>0</v>
      </c>
      <c r="V31" s="16">
        <v>2520424.0320000001</v>
      </c>
      <c r="W31" s="16">
        <v>0</v>
      </c>
      <c r="X31" s="16">
        <f t="shared" si="4"/>
        <v>12602120160</v>
      </c>
      <c r="Y31" s="17">
        <f t="shared" si="5"/>
        <v>0</v>
      </c>
      <c r="Z31" s="17">
        <f t="shared" si="6"/>
        <v>6220783.1319999993</v>
      </c>
      <c r="AA31" s="17">
        <f t="shared" si="7"/>
        <v>0</v>
      </c>
    </row>
    <row r="32" spans="1:27" ht="15.75" x14ac:dyDescent="0.25">
      <c r="A32" s="79" t="s">
        <v>62</v>
      </c>
      <c r="B32" s="79"/>
      <c r="C32" s="79"/>
      <c r="D32" s="79"/>
      <c r="E32" s="11">
        <f t="shared" ref="E32:AA32" si="14">SUM(E5:E31)</f>
        <v>0</v>
      </c>
      <c r="F32" s="11">
        <f t="shared" si="14"/>
        <v>325852.58699999994</v>
      </c>
      <c r="G32" s="11">
        <f t="shared" si="14"/>
        <v>7836</v>
      </c>
      <c r="H32" s="11">
        <f t="shared" si="14"/>
        <v>1644977935</v>
      </c>
      <c r="I32" s="11">
        <f t="shared" si="14"/>
        <v>0</v>
      </c>
      <c r="J32" s="11">
        <f t="shared" si="14"/>
        <v>193505.88</v>
      </c>
      <c r="K32" s="11">
        <f t="shared" si="14"/>
        <v>4488.22</v>
      </c>
      <c r="L32" s="11">
        <f t="shared" si="14"/>
        <v>953254910</v>
      </c>
      <c r="M32" s="11">
        <f t="shared" si="14"/>
        <v>80013</v>
      </c>
      <c r="N32" s="11">
        <f t="shared" si="14"/>
        <v>1953085.2410000002</v>
      </c>
      <c r="O32" s="11">
        <f t="shared" si="14"/>
        <v>0</v>
      </c>
      <c r="P32" s="11">
        <f t="shared" si="14"/>
        <v>9703297205</v>
      </c>
      <c r="Q32" s="11">
        <f t="shared" si="14"/>
        <v>0</v>
      </c>
      <c r="R32" s="11">
        <f t="shared" si="14"/>
        <v>6664815.7030000007</v>
      </c>
      <c r="S32" s="11">
        <f t="shared" si="14"/>
        <v>0</v>
      </c>
      <c r="T32" s="11">
        <f t="shared" si="14"/>
        <v>11690987215</v>
      </c>
      <c r="U32" s="11">
        <f t="shared" si="14"/>
        <v>0</v>
      </c>
      <c r="V32" s="11">
        <f t="shared" si="14"/>
        <v>2862315.108</v>
      </c>
      <c r="W32" s="11">
        <f t="shared" si="14"/>
        <v>0</v>
      </c>
      <c r="X32" s="11">
        <f t="shared" si="14"/>
        <v>14300296240</v>
      </c>
      <c r="Y32" s="11">
        <f t="shared" si="14"/>
        <v>80013</v>
      </c>
      <c r="Z32" s="11">
        <f t="shared" si="14"/>
        <v>11999574.518999998</v>
      </c>
      <c r="AA32" s="11">
        <f t="shared" si="14"/>
        <v>12324.220000000001</v>
      </c>
    </row>
    <row r="35" spans="3:10" x14ac:dyDescent="0.25">
      <c r="C35" s="75" t="s">
        <v>1293</v>
      </c>
      <c r="D35" s="75"/>
      <c r="E35" s="75"/>
      <c r="F35" s="75"/>
      <c r="G35" s="75"/>
      <c r="H35" s="75"/>
      <c r="I35" s="75"/>
      <c r="J35" s="75"/>
    </row>
    <row r="36" spans="3:10" x14ac:dyDescent="0.25">
      <c r="C36" s="75"/>
      <c r="D36" s="75"/>
      <c r="E36" s="75"/>
      <c r="F36" s="75"/>
      <c r="G36" s="75"/>
      <c r="H36" s="75"/>
      <c r="I36" s="75"/>
      <c r="J36" s="75"/>
    </row>
  </sheetData>
  <mergeCells count="18">
    <mergeCell ref="Y2:AA3"/>
    <mergeCell ref="A1:AA1"/>
    <mergeCell ref="U2:W3"/>
    <mergeCell ref="X2:X4"/>
    <mergeCell ref="A2:A4"/>
    <mergeCell ref="B2:B4"/>
    <mergeCell ref="C35:J36"/>
    <mergeCell ref="M2:O3"/>
    <mergeCell ref="P2:P4"/>
    <mergeCell ref="Q2:S3"/>
    <mergeCell ref="T2:T4"/>
    <mergeCell ref="C2:C4"/>
    <mergeCell ref="D2:D4"/>
    <mergeCell ref="A32:D32"/>
    <mergeCell ref="E2:G3"/>
    <mergeCell ref="H2:H4"/>
    <mergeCell ref="I2:K3"/>
    <mergeCell ref="L2:L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4"/>
  <sheetViews>
    <sheetView showGridLines="0" zoomScale="70" zoomScaleNormal="70" workbookViewId="0">
      <pane xSplit="2" ySplit="4" topLeftCell="M5" activePane="bottomRight" state="frozen"/>
      <selection pane="topRight" activeCell="C1" sqref="C1"/>
      <selection pane="bottomLeft" activeCell="A5" sqref="A5"/>
      <selection pane="bottomRight" activeCell="B24" sqref="B24"/>
    </sheetView>
  </sheetViews>
  <sheetFormatPr defaultRowHeight="15" x14ac:dyDescent="0.25"/>
  <cols>
    <col min="2" max="2" width="38.7109375" bestFit="1" customWidth="1"/>
    <col min="3" max="3" width="23.28515625" bestFit="1" customWidth="1"/>
    <col min="4" max="4" width="20.42578125" customWidth="1"/>
    <col min="5" max="5" width="0" hidden="1" customWidth="1"/>
    <col min="6" max="6" width="13" hidden="1" customWidth="1"/>
    <col min="7" max="7" width="11" hidden="1" customWidth="1"/>
    <col min="8" max="8" width="19.28515625" hidden="1" customWidth="1"/>
    <col min="9" max="9" width="9.28515625" hidden="1" customWidth="1"/>
    <col min="10" max="10" width="12.140625" hidden="1" customWidth="1"/>
    <col min="11" max="11" width="11.140625" hidden="1" customWidth="1"/>
    <col min="12" max="12" width="19.42578125" hidden="1" customWidth="1"/>
    <col min="13" max="13" width="10.7109375" customWidth="1"/>
    <col min="14" max="14" width="15.7109375" customWidth="1"/>
    <col min="15" max="15" width="10.7109375" customWidth="1"/>
    <col min="16" max="16" width="20.5703125" customWidth="1"/>
    <col min="17" max="17" width="9.28515625" bestFit="1" customWidth="1"/>
    <col min="18" max="18" width="16" customWidth="1"/>
    <col min="19" max="19" width="9.28515625" bestFit="1" customWidth="1"/>
    <col min="20" max="20" width="20.5703125" customWidth="1"/>
    <col min="21" max="21" width="9.28515625" bestFit="1" customWidth="1"/>
    <col min="22" max="22" width="14.5703125" customWidth="1"/>
    <col min="23" max="23" width="9.28515625" bestFit="1" customWidth="1"/>
    <col min="24" max="24" width="20.42578125" customWidth="1"/>
    <col min="25" max="25" width="9.28515625" bestFit="1" customWidth="1"/>
    <col min="26" max="26" width="15.85546875" customWidth="1"/>
    <col min="27" max="27" width="11" customWidth="1"/>
  </cols>
  <sheetData>
    <row r="1" spans="1:27" ht="40.5" customHeight="1" x14ac:dyDescent="0.25">
      <c r="A1" s="99" t="s">
        <v>78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100"/>
    </row>
    <row r="2" spans="1:27" x14ac:dyDescent="0.25">
      <c r="A2" s="89" t="s">
        <v>79</v>
      </c>
      <c r="B2" s="89" t="s">
        <v>80</v>
      </c>
      <c r="C2" s="89" t="s">
        <v>82</v>
      </c>
      <c r="D2" s="89" t="s">
        <v>81</v>
      </c>
      <c r="E2" s="101" t="s">
        <v>83</v>
      </c>
      <c r="F2" s="101"/>
      <c r="G2" s="101"/>
      <c r="H2" s="101" t="s">
        <v>87</v>
      </c>
      <c r="I2" s="91" t="s">
        <v>147</v>
      </c>
      <c r="J2" s="92"/>
      <c r="K2" s="93"/>
      <c r="L2" s="91" t="s">
        <v>148</v>
      </c>
      <c r="M2" s="98" t="s">
        <v>149</v>
      </c>
      <c r="N2" s="98"/>
      <c r="O2" s="98"/>
      <c r="P2" s="98" t="s">
        <v>150</v>
      </c>
      <c r="Q2" s="102" t="s">
        <v>151</v>
      </c>
      <c r="R2" s="103"/>
      <c r="S2" s="104"/>
      <c r="T2" s="108" t="s">
        <v>152</v>
      </c>
      <c r="U2" s="109" t="s">
        <v>153</v>
      </c>
      <c r="V2" s="110"/>
      <c r="W2" s="111"/>
      <c r="X2" s="115" t="s">
        <v>154</v>
      </c>
      <c r="Y2" s="89" t="s">
        <v>146</v>
      </c>
      <c r="Z2" s="89"/>
      <c r="AA2" s="89"/>
    </row>
    <row r="3" spans="1:27" ht="15" customHeight="1" x14ac:dyDescent="0.25">
      <c r="A3" s="89"/>
      <c r="B3" s="89"/>
      <c r="C3" s="89"/>
      <c r="D3" s="89"/>
      <c r="E3" s="101"/>
      <c r="F3" s="101"/>
      <c r="G3" s="101"/>
      <c r="H3" s="101"/>
      <c r="I3" s="94"/>
      <c r="J3" s="95"/>
      <c r="K3" s="96"/>
      <c r="L3" s="97"/>
      <c r="M3" s="98"/>
      <c r="N3" s="98"/>
      <c r="O3" s="98"/>
      <c r="P3" s="98"/>
      <c r="Q3" s="105"/>
      <c r="R3" s="106"/>
      <c r="S3" s="107"/>
      <c r="T3" s="108"/>
      <c r="U3" s="112"/>
      <c r="V3" s="113"/>
      <c r="W3" s="114"/>
      <c r="X3" s="115"/>
      <c r="Y3" s="89"/>
      <c r="Z3" s="89"/>
      <c r="AA3" s="89"/>
    </row>
    <row r="4" spans="1:27" ht="15" customHeight="1" x14ac:dyDescent="0.25">
      <c r="A4" s="89"/>
      <c r="B4" s="89"/>
      <c r="C4" s="89"/>
      <c r="D4" s="89"/>
      <c r="E4" s="26" t="s">
        <v>84</v>
      </c>
      <c r="F4" s="26" t="s">
        <v>85</v>
      </c>
      <c r="G4" s="26" t="s">
        <v>86</v>
      </c>
      <c r="H4" s="101"/>
      <c r="I4" s="32" t="s">
        <v>84</v>
      </c>
      <c r="J4" s="32" t="s">
        <v>85</v>
      </c>
      <c r="K4" s="32" t="s">
        <v>86</v>
      </c>
      <c r="L4" s="97"/>
      <c r="M4" s="33" t="s">
        <v>84</v>
      </c>
      <c r="N4" s="33" t="s">
        <v>85</v>
      </c>
      <c r="O4" s="33" t="s">
        <v>86</v>
      </c>
      <c r="P4" s="98"/>
      <c r="Q4" s="36" t="s">
        <v>84</v>
      </c>
      <c r="R4" s="36" t="s">
        <v>85</v>
      </c>
      <c r="S4" s="36" t="s">
        <v>86</v>
      </c>
      <c r="T4" s="108"/>
      <c r="U4" s="39" t="s">
        <v>84</v>
      </c>
      <c r="V4" s="39" t="s">
        <v>85</v>
      </c>
      <c r="W4" s="39" t="s">
        <v>86</v>
      </c>
      <c r="X4" s="115"/>
      <c r="Y4" s="4" t="s">
        <v>84</v>
      </c>
      <c r="Z4" s="4" t="s">
        <v>85</v>
      </c>
      <c r="AA4" s="4" t="s">
        <v>86</v>
      </c>
    </row>
    <row r="5" spans="1:27" x14ac:dyDescent="0.25">
      <c r="A5" s="24">
        <v>1</v>
      </c>
      <c r="B5" s="27" t="s">
        <v>88</v>
      </c>
      <c r="C5" s="27" t="s">
        <v>111</v>
      </c>
      <c r="D5" s="1" t="s">
        <v>136</v>
      </c>
      <c r="E5" s="5">
        <v>0</v>
      </c>
      <c r="F5" s="6">
        <v>57165.177000000003</v>
      </c>
      <c r="G5" s="6">
        <v>0</v>
      </c>
      <c r="H5" s="8">
        <f>F5*5000</f>
        <v>285825885</v>
      </c>
      <c r="I5" s="9">
        <v>0</v>
      </c>
      <c r="J5" s="9">
        <v>43330.64</v>
      </c>
      <c r="K5" s="9">
        <v>0</v>
      </c>
      <c r="L5" s="9">
        <f>J5*5000</f>
        <v>216653200</v>
      </c>
      <c r="M5" s="34">
        <v>0</v>
      </c>
      <c r="N5" s="34">
        <v>32670.729999999996</v>
      </c>
      <c r="O5" s="34">
        <v>0</v>
      </c>
      <c r="P5" s="35">
        <f>N5*5000</f>
        <v>163353649.99999997</v>
      </c>
      <c r="Q5" s="37">
        <v>0</v>
      </c>
      <c r="R5" s="37">
        <v>341.14</v>
      </c>
      <c r="S5" s="37">
        <v>0</v>
      </c>
      <c r="T5" s="38">
        <f>R5*5000</f>
        <v>1705700</v>
      </c>
      <c r="U5" s="16">
        <v>0</v>
      </c>
      <c r="V5" s="16">
        <v>36527.24</v>
      </c>
      <c r="W5" s="16">
        <v>0</v>
      </c>
      <c r="X5" s="16">
        <f t="shared" ref="X5:X7" si="0">V5*5000</f>
        <v>182636200</v>
      </c>
      <c r="Y5" s="40">
        <f>U5+Q5+M5+I5+E5</f>
        <v>0</v>
      </c>
      <c r="Z5" s="40">
        <f>V5+R5+N5+J5+F5</f>
        <v>170034.927</v>
      </c>
      <c r="AA5" s="40">
        <f>W5+S5+O5+K5+G5</f>
        <v>0</v>
      </c>
    </row>
    <row r="6" spans="1:27" x14ac:dyDescent="0.25">
      <c r="A6" s="24">
        <v>2</v>
      </c>
      <c r="B6" s="27" t="s">
        <v>89</v>
      </c>
      <c r="C6" s="27" t="s">
        <v>112</v>
      </c>
      <c r="D6" s="1" t="s">
        <v>136</v>
      </c>
      <c r="E6" s="5">
        <v>0</v>
      </c>
      <c r="F6" s="6">
        <v>71345.56</v>
      </c>
      <c r="G6" s="6">
        <v>0</v>
      </c>
      <c r="H6" s="8">
        <f t="shared" ref="H6:H31" si="1">F6*5000</f>
        <v>356727800</v>
      </c>
      <c r="I6" s="9">
        <v>0</v>
      </c>
      <c r="J6" s="9">
        <v>52500</v>
      </c>
      <c r="K6" s="9">
        <v>0</v>
      </c>
      <c r="L6" s="9">
        <f t="shared" ref="L6:L31" si="2">J6*5000</f>
        <v>262500000</v>
      </c>
      <c r="M6" s="34">
        <v>0</v>
      </c>
      <c r="N6" s="34">
        <v>35000</v>
      </c>
      <c r="O6" s="34">
        <v>0</v>
      </c>
      <c r="P6" s="35">
        <f t="shared" ref="P6:P31" si="3">N6*5000</f>
        <v>175000000</v>
      </c>
      <c r="Q6" s="37">
        <v>0</v>
      </c>
      <c r="R6" s="37">
        <v>85044.3</v>
      </c>
      <c r="S6" s="37">
        <v>0</v>
      </c>
      <c r="T6" s="38">
        <f t="shared" ref="T6:T31" si="4">R6*5000</f>
        <v>425221500</v>
      </c>
      <c r="U6" s="16">
        <v>0</v>
      </c>
      <c r="V6" s="16">
        <v>59031.3</v>
      </c>
      <c r="W6" s="16">
        <v>0</v>
      </c>
      <c r="X6" s="16">
        <f t="shared" si="0"/>
        <v>295156500</v>
      </c>
      <c r="Y6" s="40">
        <f t="shared" ref="Y6:Y31" si="5">U6+Q6+M6+I6+E6</f>
        <v>0</v>
      </c>
      <c r="Z6" s="40">
        <f t="shared" ref="Z6:Z31" si="6">V6+R6+N6+J6+F6</f>
        <v>302921.16000000003</v>
      </c>
      <c r="AA6" s="40">
        <f t="shared" ref="AA6:AA31" si="7">W6+S6+O6+K6+G6</f>
        <v>0</v>
      </c>
    </row>
    <row r="7" spans="1:27" x14ac:dyDescent="0.25">
      <c r="A7" s="24">
        <v>3</v>
      </c>
      <c r="B7" s="27" t="s">
        <v>90</v>
      </c>
      <c r="C7" s="27" t="s">
        <v>113</v>
      </c>
      <c r="D7" s="1" t="s">
        <v>136</v>
      </c>
      <c r="E7" s="5">
        <v>0</v>
      </c>
      <c r="F7" s="6">
        <v>0</v>
      </c>
      <c r="G7" s="6">
        <v>0</v>
      </c>
      <c r="H7" s="8">
        <f t="shared" si="1"/>
        <v>0</v>
      </c>
      <c r="I7" s="9">
        <v>0</v>
      </c>
      <c r="J7" s="9">
        <v>0</v>
      </c>
      <c r="K7" s="9">
        <v>0</v>
      </c>
      <c r="L7" s="9">
        <f t="shared" si="2"/>
        <v>0</v>
      </c>
      <c r="M7" s="34">
        <v>0</v>
      </c>
      <c r="N7" s="12">
        <v>0</v>
      </c>
      <c r="O7" s="34">
        <v>0</v>
      </c>
      <c r="P7" s="35">
        <f t="shared" si="3"/>
        <v>0</v>
      </c>
      <c r="Q7" s="37">
        <v>0</v>
      </c>
      <c r="R7" s="37">
        <v>0</v>
      </c>
      <c r="S7" s="37">
        <v>0</v>
      </c>
      <c r="T7" s="38">
        <f t="shared" si="4"/>
        <v>0</v>
      </c>
      <c r="U7" s="16">
        <v>0</v>
      </c>
      <c r="V7" s="16">
        <v>0</v>
      </c>
      <c r="W7" s="16">
        <v>0</v>
      </c>
      <c r="X7" s="16">
        <f t="shared" si="0"/>
        <v>0</v>
      </c>
      <c r="Y7" s="40">
        <f t="shared" si="5"/>
        <v>0</v>
      </c>
      <c r="Z7" s="40">
        <f t="shared" si="6"/>
        <v>0</v>
      </c>
      <c r="AA7" s="40">
        <f t="shared" si="7"/>
        <v>0</v>
      </c>
    </row>
    <row r="8" spans="1:27" x14ac:dyDescent="0.25">
      <c r="A8" s="24">
        <v>4</v>
      </c>
      <c r="B8" s="27" t="s">
        <v>91</v>
      </c>
      <c r="C8" s="27" t="s">
        <v>114</v>
      </c>
      <c r="D8" s="1" t="s">
        <v>137</v>
      </c>
      <c r="E8" s="5">
        <v>0</v>
      </c>
      <c r="F8" s="6">
        <v>0</v>
      </c>
      <c r="G8" s="6">
        <v>7836</v>
      </c>
      <c r="H8" s="8">
        <f>G8*3000</f>
        <v>23508000</v>
      </c>
      <c r="I8" s="9">
        <v>0</v>
      </c>
      <c r="J8" s="9"/>
      <c r="K8" s="9">
        <v>4488.22</v>
      </c>
      <c r="L8" s="9">
        <f>K8*3000</f>
        <v>13464660</v>
      </c>
      <c r="M8" s="34">
        <v>0</v>
      </c>
      <c r="N8" s="12">
        <v>0</v>
      </c>
      <c r="O8" s="34">
        <v>0</v>
      </c>
      <c r="P8" s="35">
        <f>N8*3000</f>
        <v>0</v>
      </c>
      <c r="Q8" s="37">
        <v>0</v>
      </c>
      <c r="R8" s="37">
        <v>0</v>
      </c>
      <c r="S8" s="37">
        <v>0</v>
      </c>
      <c r="T8" s="38">
        <f t="shared" si="4"/>
        <v>0</v>
      </c>
      <c r="U8" s="16">
        <v>0</v>
      </c>
      <c r="V8" s="16">
        <v>0</v>
      </c>
      <c r="W8" s="16">
        <v>0</v>
      </c>
      <c r="X8" s="16">
        <f>V8*5000</f>
        <v>0</v>
      </c>
      <c r="Y8" s="40">
        <f t="shared" si="5"/>
        <v>0</v>
      </c>
      <c r="Z8" s="40">
        <f t="shared" si="6"/>
        <v>0</v>
      </c>
      <c r="AA8" s="40">
        <f t="shared" si="7"/>
        <v>12324.220000000001</v>
      </c>
    </row>
    <row r="9" spans="1:27" x14ac:dyDescent="0.25">
      <c r="A9" s="24">
        <v>5</v>
      </c>
      <c r="B9" s="27" t="s">
        <v>92</v>
      </c>
      <c r="C9" s="30" t="s">
        <v>115</v>
      </c>
      <c r="D9" s="1" t="s">
        <v>138</v>
      </c>
      <c r="E9" s="5">
        <v>0</v>
      </c>
      <c r="F9" s="6">
        <v>0</v>
      </c>
      <c r="G9" s="6">
        <v>0</v>
      </c>
      <c r="H9" s="8">
        <f t="shared" si="1"/>
        <v>0</v>
      </c>
      <c r="I9" s="9">
        <v>0</v>
      </c>
      <c r="J9" s="9">
        <v>0</v>
      </c>
      <c r="K9" s="9">
        <v>0</v>
      </c>
      <c r="L9" s="9">
        <f t="shared" si="2"/>
        <v>0</v>
      </c>
      <c r="M9" s="34">
        <v>0</v>
      </c>
      <c r="N9" s="12">
        <v>0</v>
      </c>
      <c r="O9" s="34">
        <v>0</v>
      </c>
      <c r="P9" s="35">
        <f t="shared" si="3"/>
        <v>0</v>
      </c>
      <c r="Q9" s="37">
        <v>0</v>
      </c>
      <c r="R9" s="37">
        <v>0</v>
      </c>
      <c r="S9" s="37">
        <v>0</v>
      </c>
      <c r="T9" s="38">
        <f t="shared" si="4"/>
        <v>0</v>
      </c>
      <c r="U9" s="16">
        <v>0</v>
      </c>
      <c r="V9" s="16">
        <v>0</v>
      </c>
      <c r="W9" s="16">
        <v>0</v>
      </c>
      <c r="X9" s="16">
        <f t="shared" ref="X9:X31" si="8">V9*5000</f>
        <v>0</v>
      </c>
      <c r="Y9" s="40">
        <f t="shared" si="5"/>
        <v>0</v>
      </c>
      <c r="Z9" s="40">
        <f t="shared" si="6"/>
        <v>0</v>
      </c>
      <c r="AA9" s="40">
        <f t="shared" si="7"/>
        <v>0</v>
      </c>
    </row>
    <row r="10" spans="1:27" x14ac:dyDescent="0.25">
      <c r="A10" s="24">
        <v>6</v>
      </c>
      <c r="B10" s="27" t="s">
        <v>93</v>
      </c>
      <c r="C10" s="27" t="s">
        <v>116</v>
      </c>
      <c r="D10" s="1" t="s">
        <v>136</v>
      </c>
      <c r="E10" s="5">
        <v>0</v>
      </c>
      <c r="F10" s="6">
        <v>3154.74</v>
      </c>
      <c r="G10" s="6">
        <v>0</v>
      </c>
      <c r="H10" s="8">
        <f t="shared" si="1"/>
        <v>15773699.999999998</v>
      </c>
      <c r="I10" s="9">
        <v>0</v>
      </c>
      <c r="J10" s="9">
        <v>1894.04</v>
      </c>
      <c r="K10" s="9">
        <v>0</v>
      </c>
      <c r="L10" s="9">
        <f t="shared" si="2"/>
        <v>9470200</v>
      </c>
      <c r="M10" s="34">
        <v>0</v>
      </c>
      <c r="N10" s="12">
        <v>1743</v>
      </c>
      <c r="O10" s="34">
        <v>0</v>
      </c>
      <c r="P10" s="35">
        <f t="shared" si="3"/>
        <v>8715000</v>
      </c>
      <c r="Q10" s="37">
        <v>0</v>
      </c>
      <c r="R10" s="37">
        <v>4904.9129999999996</v>
      </c>
      <c r="S10" s="37">
        <v>0</v>
      </c>
      <c r="T10" s="38">
        <f t="shared" si="4"/>
        <v>24524564.999999996</v>
      </c>
      <c r="U10" s="16">
        <v>0</v>
      </c>
      <c r="V10" s="16">
        <v>17514.348000000002</v>
      </c>
      <c r="W10" s="16">
        <v>0</v>
      </c>
      <c r="X10" s="16">
        <f t="shared" si="8"/>
        <v>87571740.000000015</v>
      </c>
      <c r="Y10" s="40">
        <f t="shared" si="5"/>
        <v>0</v>
      </c>
      <c r="Z10" s="40">
        <f t="shared" si="6"/>
        <v>29211.041000000005</v>
      </c>
      <c r="AA10" s="40">
        <f t="shared" si="7"/>
        <v>0</v>
      </c>
    </row>
    <row r="11" spans="1:27" x14ac:dyDescent="0.25">
      <c r="A11" s="24">
        <v>7</v>
      </c>
      <c r="B11" s="27" t="s">
        <v>94</v>
      </c>
      <c r="C11" s="27" t="s">
        <v>116</v>
      </c>
      <c r="D11" s="1" t="s">
        <v>136</v>
      </c>
      <c r="E11" s="5">
        <v>0</v>
      </c>
      <c r="F11" s="6">
        <v>10611.52</v>
      </c>
      <c r="G11" s="6">
        <v>0</v>
      </c>
      <c r="H11" s="8">
        <f t="shared" si="1"/>
        <v>53057600</v>
      </c>
      <c r="I11" s="9">
        <v>0</v>
      </c>
      <c r="J11" s="9">
        <v>803.5</v>
      </c>
      <c r="K11" s="9">
        <v>0</v>
      </c>
      <c r="L11" s="9">
        <f t="shared" si="2"/>
        <v>4017500</v>
      </c>
      <c r="M11" s="34">
        <v>0</v>
      </c>
      <c r="N11" s="12">
        <v>5689.415</v>
      </c>
      <c r="O11" s="34">
        <v>0</v>
      </c>
      <c r="P11" s="35">
        <f t="shared" si="3"/>
        <v>28447075</v>
      </c>
      <c r="Q11" s="37">
        <v>0</v>
      </c>
      <c r="R11" s="37">
        <v>0</v>
      </c>
      <c r="S11" s="37">
        <v>0</v>
      </c>
      <c r="T11" s="38">
        <f t="shared" si="4"/>
        <v>0</v>
      </c>
      <c r="U11" s="16">
        <v>0</v>
      </c>
      <c r="V11" s="16">
        <v>0</v>
      </c>
      <c r="W11" s="16"/>
      <c r="X11" s="16">
        <f t="shared" si="8"/>
        <v>0</v>
      </c>
      <c r="Y11" s="40">
        <f t="shared" si="5"/>
        <v>0</v>
      </c>
      <c r="Z11" s="40">
        <f t="shared" si="6"/>
        <v>17104.435000000001</v>
      </c>
      <c r="AA11" s="40">
        <f t="shared" si="7"/>
        <v>0</v>
      </c>
    </row>
    <row r="12" spans="1:27" x14ac:dyDescent="0.25">
      <c r="A12" s="24">
        <v>8</v>
      </c>
      <c r="B12" s="27" t="s">
        <v>95</v>
      </c>
      <c r="C12" s="27" t="s">
        <v>117</v>
      </c>
      <c r="D12" s="1" t="s">
        <v>138</v>
      </c>
      <c r="E12" s="5">
        <v>0</v>
      </c>
      <c r="F12" s="6">
        <v>0</v>
      </c>
      <c r="G12" s="6">
        <v>0</v>
      </c>
      <c r="H12" s="8">
        <f t="shared" si="1"/>
        <v>0</v>
      </c>
      <c r="I12" s="9">
        <v>0</v>
      </c>
      <c r="J12" s="9">
        <v>0</v>
      </c>
      <c r="K12" s="9">
        <v>0</v>
      </c>
      <c r="L12" s="9">
        <f t="shared" si="2"/>
        <v>0</v>
      </c>
      <c r="M12" s="34">
        <v>0</v>
      </c>
      <c r="N12" s="12">
        <v>0</v>
      </c>
      <c r="O12" s="34">
        <v>0</v>
      </c>
      <c r="P12" s="35">
        <f t="shared" si="3"/>
        <v>0</v>
      </c>
      <c r="Q12" s="37">
        <v>0</v>
      </c>
      <c r="R12" s="37">
        <v>0</v>
      </c>
      <c r="S12" s="37">
        <v>0</v>
      </c>
      <c r="T12" s="38">
        <f t="shared" si="4"/>
        <v>0</v>
      </c>
      <c r="U12" s="16">
        <v>0</v>
      </c>
      <c r="V12" s="16">
        <v>0</v>
      </c>
      <c r="W12" s="16">
        <v>0</v>
      </c>
      <c r="X12" s="16">
        <f t="shared" si="8"/>
        <v>0</v>
      </c>
      <c r="Y12" s="40">
        <f t="shared" si="5"/>
        <v>0</v>
      </c>
      <c r="Z12" s="40">
        <f t="shared" si="6"/>
        <v>0</v>
      </c>
      <c r="AA12" s="40">
        <f t="shared" si="7"/>
        <v>0</v>
      </c>
    </row>
    <row r="13" spans="1:27" x14ac:dyDescent="0.25">
      <c r="A13" s="24">
        <v>9</v>
      </c>
      <c r="B13" s="27" t="s">
        <v>96</v>
      </c>
      <c r="C13" s="28" t="s">
        <v>118</v>
      </c>
      <c r="D13" s="1" t="s">
        <v>138</v>
      </c>
      <c r="E13" s="5">
        <v>0</v>
      </c>
      <c r="F13" s="6">
        <v>0</v>
      </c>
      <c r="G13" s="6">
        <v>0</v>
      </c>
      <c r="H13" s="8">
        <f t="shared" si="1"/>
        <v>0</v>
      </c>
      <c r="I13" s="9">
        <v>0</v>
      </c>
      <c r="J13" s="9">
        <v>0</v>
      </c>
      <c r="K13" s="9">
        <v>0</v>
      </c>
      <c r="L13" s="9">
        <f t="shared" si="2"/>
        <v>0</v>
      </c>
      <c r="M13" s="34">
        <v>0</v>
      </c>
      <c r="N13" s="12">
        <v>0</v>
      </c>
      <c r="O13" s="34">
        <v>0</v>
      </c>
      <c r="P13" s="35">
        <f t="shared" si="3"/>
        <v>0</v>
      </c>
      <c r="Q13" s="37">
        <v>0</v>
      </c>
      <c r="R13" s="37">
        <v>0</v>
      </c>
      <c r="S13" s="37">
        <v>0</v>
      </c>
      <c r="T13" s="38">
        <f t="shared" si="4"/>
        <v>0</v>
      </c>
      <c r="U13" s="16">
        <v>0</v>
      </c>
      <c r="V13" s="16">
        <v>0</v>
      </c>
      <c r="W13" s="16">
        <v>0</v>
      </c>
      <c r="X13" s="16">
        <f t="shared" si="8"/>
        <v>0</v>
      </c>
      <c r="Y13" s="40">
        <f t="shared" si="5"/>
        <v>0</v>
      </c>
      <c r="Z13" s="40">
        <f t="shared" si="6"/>
        <v>0</v>
      </c>
      <c r="AA13" s="40">
        <f t="shared" si="7"/>
        <v>0</v>
      </c>
    </row>
    <row r="14" spans="1:27" x14ac:dyDescent="0.25">
      <c r="A14" s="24">
        <v>10</v>
      </c>
      <c r="B14" s="27" t="s">
        <v>97</v>
      </c>
      <c r="C14" s="28" t="s">
        <v>119</v>
      </c>
      <c r="D14" s="1" t="s">
        <v>136</v>
      </c>
      <c r="E14" s="5">
        <v>0</v>
      </c>
      <c r="F14" s="6">
        <v>28550.92</v>
      </c>
      <c r="G14" s="6">
        <v>0</v>
      </c>
      <c r="H14" s="8">
        <f t="shared" si="1"/>
        <v>142754600</v>
      </c>
      <c r="I14" s="9">
        <v>0</v>
      </c>
      <c r="J14" s="9">
        <v>4783.29</v>
      </c>
      <c r="K14" s="9">
        <v>0</v>
      </c>
      <c r="L14" s="9">
        <f t="shared" si="2"/>
        <v>23916450</v>
      </c>
      <c r="M14" s="34">
        <v>0</v>
      </c>
      <c r="N14" s="12">
        <v>46464.99</v>
      </c>
      <c r="O14" s="34">
        <v>0</v>
      </c>
      <c r="P14" s="35">
        <f t="shared" si="3"/>
        <v>232324950</v>
      </c>
      <c r="Q14" s="37">
        <v>0</v>
      </c>
      <c r="R14" s="37">
        <v>68818.450000000012</v>
      </c>
      <c r="S14" s="37">
        <v>0</v>
      </c>
      <c r="T14" s="38">
        <f t="shared" si="4"/>
        <v>344092250.00000006</v>
      </c>
      <c r="U14" s="16">
        <v>0</v>
      </c>
      <c r="V14" s="16">
        <v>17885.84</v>
      </c>
      <c r="W14" s="16">
        <v>0</v>
      </c>
      <c r="X14" s="16">
        <f t="shared" si="8"/>
        <v>89429200</v>
      </c>
      <c r="Y14" s="40">
        <f t="shared" si="5"/>
        <v>0</v>
      </c>
      <c r="Z14" s="40">
        <f t="shared" si="6"/>
        <v>166503.49</v>
      </c>
      <c r="AA14" s="40">
        <f t="shared" si="7"/>
        <v>0</v>
      </c>
    </row>
    <row r="15" spans="1:27" x14ac:dyDescent="0.25">
      <c r="A15" s="24">
        <v>11</v>
      </c>
      <c r="B15" s="27" t="s">
        <v>98</v>
      </c>
      <c r="C15" s="28" t="s">
        <v>120</v>
      </c>
      <c r="D15" s="1" t="s">
        <v>138</v>
      </c>
      <c r="E15" s="5">
        <v>0</v>
      </c>
      <c r="F15" s="6">
        <v>0</v>
      </c>
      <c r="G15" s="6">
        <v>0</v>
      </c>
      <c r="H15" s="8">
        <f t="shared" si="1"/>
        <v>0</v>
      </c>
      <c r="I15" s="9">
        <v>0</v>
      </c>
      <c r="J15" s="9">
        <v>0</v>
      </c>
      <c r="K15" s="9">
        <v>0</v>
      </c>
      <c r="L15" s="9">
        <f t="shared" si="2"/>
        <v>0</v>
      </c>
      <c r="M15" s="34">
        <v>0</v>
      </c>
      <c r="N15" s="12">
        <v>0</v>
      </c>
      <c r="O15" s="34">
        <v>0</v>
      </c>
      <c r="P15" s="35">
        <f t="shared" si="3"/>
        <v>0</v>
      </c>
      <c r="Q15" s="37">
        <v>0</v>
      </c>
      <c r="R15" s="37">
        <v>0</v>
      </c>
      <c r="S15" s="37">
        <v>0</v>
      </c>
      <c r="T15" s="38">
        <f t="shared" si="4"/>
        <v>0</v>
      </c>
      <c r="U15" s="16">
        <v>0</v>
      </c>
      <c r="V15" s="16">
        <v>0</v>
      </c>
      <c r="W15" s="16">
        <v>0</v>
      </c>
      <c r="X15" s="16">
        <f t="shared" si="8"/>
        <v>0</v>
      </c>
      <c r="Y15" s="40">
        <f t="shared" si="5"/>
        <v>0</v>
      </c>
      <c r="Z15" s="40">
        <f t="shared" si="6"/>
        <v>0</v>
      </c>
      <c r="AA15" s="40">
        <f t="shared" si="7"/>
        <v>0</v>
      </c>
    </row>
    <row r="16" spans="1:27" x14ac:dyDescent="0.25">
      <c r="A16" s="24">
        <v>12</v>
      </c>
      <c r="B16" s="27" t="s">
        <v>99</v>
      </c>
      <c r="C16" s="28" t="s">
        <v>121</v>
      </c>
      <c r="D16" s="1" t="s">
        <v>139</v>
      </c>
      <c r="E16" s="5">
        <v>0</v>
      </c>
      <c r="F16" s="31">
        <v>2507.2399999999998</v>
      </c>
      <c r="G16" s="6">
        <v>0</v>
      </c>
      <c r="H16" s="8">
        <v>0</v>
      </c>
      <c r="I16" s="9">
        <v>0</v>
      </c>
      <c r="J16" s="9">
        <v>5516.09</v>
      </c>
      <c r="K16" s="9">
        <v>0</v>
      </c>
      <c r="L16" s="9">
        <v>0</v>
      </c>
      <c r="M16" s="34">
        <v>0</v>
      </c>
      <c r="N16" s="12">
        <v>9831.02</v>
      </c>
      <c r="O16" s="34">
        <v>0</v>
      </c>
      <c r="P16" s="35">
        <v>0</v>
      </c>
      <c r="Q16" s="37">
        <v>0</v>
      </c>
      <c r="R16" s="37">
        <v>4325100</v>
      </c>
      <c r="S16" s="37">
        <v>0</v>
      </c>
      <c r="T16" s="38">
        <v>0</v>
      </c>
      <c r="U16" s="16">
        <v>0</v>
      </c>
      <c r="V16" s="16">
        <v>0</v>
      </c>
      <c r="W16" s="16">
        <v>0</v>
      </c>
      <c r="X16" s="16">
        <f t="shared" si="8"/>
        <v>0</v>
      </c>
      <c r="Y16" s="40">
        <f t="shared" si="5"/>
        <v>0</v>
      </c>
      <c r="Z16" s="40">
        <f t="shared" si="6"/>
        <v>4342954.3499999996</v>
      </c>
      <c r="AA16" s="40">
        <f t="shared" si="7"/>
        <v>0</v>
      </c>
    </row>
    <row r="17" spans="1:27" x14ac:dyDescent="0.25">
      <c r="A17" s="24">
        <v>13</v>
      </c>
      <c r="B17" s="27" t="s">
        <v>100</v>
      </c>
      <c r="C17" s="28" t="s">
        <v>122</v>
      </c>
      <c r="D17" s="1" t="s">
        <v>140</v>
      </c>
      <c r="E17" s="5">
        <v>0</v>
      </c>
      <c r="F17" s="6">
        <v>70168</v>
      </c>
      <c r="G17" s="6">
        <v>0</v>
      </c>
      <c r="H17" s="8">
        <f>F17*4900</f>
        <v>343823200</v>
      </c>
      <c r="I17" s="9">
        <v>0</v>
      </c>
      <c r="J17" s="9">
        <v>1587</v>
      </c>
      <c r="K17" s="9">
        <v>0</v>
      </c>
      <c r="L17" s="9">
        <f>J17*4900</f>
        <v>7776300</v>
      </c>
      <c r="M17" s="34">
        <v>0</v>
      </c>
      <c r="N17" s="12">
        <v>129739</v>
      </c>
      <c r="O17" s="34">
        <v>0</v>
      </c>
      <c r="P17" s="35">
        <f>N17*4900</f>
        <v>635721100</v>
      </c>
      <c r="Q17" s="37">
        <v>0</v>
      </c>
      <c r="R17" s="37">
        <v>75913</v>
      </c>
      <c r="S17" s="37">
        <v>0</v>
      </c>
      <c r="T17" s="38">
        <f>R17*4900</f>
        <v>371973700</v>
      </c>
      <c r="U17" s="16">
        <v>0</v>
      </c>
      <c r="V17" s="16">
        <v>112793</v>
      </c>
      <c r="W17" s="16">
        <v>0</v>
      </c>
      <c r="X17" s="16">
        <f>V17*4900</f>
        <v>552685700</v>
      </c>
      <c r="Y17" s="40">
        <f t="shared" si="5"/>
        <v>0</v>
      </c>
      <c r="Z17" s="40">
        <f t="shared" si="6"/>
        <v>390200</v>
      </c>
      <c r="AA17" s="40">
        <f t="shared" si="7"/>
        <v>0</v>
      </c>
    </row>
    <row r="18" spans="1:27" x14ac:dyDescent="0.25">
      <c r="A18" s="24">
        <v>14</v>
      </c>
      <c r="B18" s="27" t="s">
        <v>100</v>
      </c>
      <c r="C18" s="28" t="s">
        <v>123</v>
      </c>
      <c r="D18" s="1" t="s">
        <v>136</v>
      </c>
      <c r="E18" s="5">
        <v>0</v>
      </c>
      <c r="F18" s="6">
        <v>32605.16</v>
      </c>
      <c r="G18" s="6">
        <v>0</v>
      </c>
      <c r="H18" s="8">
        <f t="shared" si="1"/>
        <v>163025800</v>
      </c>
      <c r="I18" s="9">
        <v>0</v>
      </c>
      <c r="J18" s="9">
        <v>34666</v>
      </c>
      <c r="K18" s="9">
        <v>0</v>
      </c>
      <c r="L18" s="9">
        <f t="shared" si="2"/>
        <v>173330000</v>
      </c>
      <c r="M18" s="34">
        <v>0</v>
      </c>
      <c r="N18" s="12">
        <v>9987.5859999999993</v>
      </c>
      <c r="O18" s="34">
        <v>0</v>
      </c>
      <c r="P18" s="35">
        <f t="shared" si="3"/>
        <v>49937930</v>
      </c>
      <c r="Q18" s="37">
        <v>0</v>
      </c>
      <c r="R18" s="37">
        <v>11873</v>
      </c>
      <c r="S18" s="37">
        <v>0</v>
      </c>
      <c r="T18" s="38">
        <f t="shared" si="4"/>
        <v>59365000</v>
      </c>
      <c r="U18" s="16">
        <v>0</v>
      </c>
      <c r="V18" s="16">
        <v>52712.68</v>
      </c>
      <c r="W18" s="16">
        <v>0</v>
      </c>
      <c r="X18" s="16">
        <f t="shared" si="8"/>
        <v>263563400</v>
      </c>
      <c r="Y18" s="40">
        <f t="shared" si="5"/>
        <v>0</v>
      </c>
      <c r="Z18" s="40">
        <f t="shared" si="6"/>
        <v>141844.42600000001</v>
      </c>
      <c r="AA18" s="40">
        <f t="shared" si="7"/>
        <v>0</v>
      </c>
    </row>
    <row r="19" spans="1:27" x14ac:dyDescent="0.25">
      <c r="A19" s="24">
        <v>15</v>
      </c>
      <c r="B19" s="27" t="s">
        <v>101</v>
      </c>
      <c r="C19" s="28" t="s">
        <v>123</v>
      </c>
      <c r="D19" s="1" t="s">
        <v>141</v>
      </c>
      <c r="E19" s="5">
        <v>0</v>
      </c>
      <c r="F19" s="6">
        <v>0</v>
      </c>
      <c r="G19" s="6">
        <v>0</v>
      </c>
      <c r="H19" s="8">
        <f t="shared" si="1"/>
        <v>0</v>
      </c>
      <c r="I19" s="9">
        <v>0</v>
      </c>
      <c r="J19" s="9">
        <v>0</v>
      </c>
      <c r="K19" s="9">
        <v>0</v>
      </c>
      <c r="L19" s="9">
        <f t="shared" si="2"/>
        <v>0</v>
      </c>
      <c r="M19" s="34">
        <v>0</v>
      </c>
      <c r="N19" s="12">
        <v>0</v>
      </c>
      <c r="O19" s="34">
        <v>0</v>
      </c>
      <c r="P19" s="35">
        <f t="shared" si="3"/>
        <v>0</v>
      </c>
      <c r="Q19" s="37">
        <v>0</v>
      </c>
      <c r="R19" s="37">
        <v>0</v>
      </c>
      <c r="S19" s="37">
        <v>0</v>
      </c>
      <c r="T19" s="38">
        <f t="shared" si="4"/>
        <v>0</v>
      </c>
      <c r="U19" s="16">
        <v>0</v>
      </c>
      <c r="V19" s="16">
        <v>0</v>
      </c>
      <c r="W19" s="16">
        <v>0</v>
      </c>
      <c r="X19" s="16">
        <f t="shared" si="8"/>
        <v>0</v>
      </c>
      <c r="Y19" s="40">
        <f t="shared" si="5"/>
        <v>0</v>
      </c>
      <c r="Z19" s="40">
        <f t="shared" si="6"/>
        <v>0</v>
      </c>
      <c r="AA19" s="40">
        <f t="shared" si="7"/>
        <v>0</v>
      </c>
    </row>
    <row r="20" spans="1:27" x14ac:dyDescent="0.25">
      <c r="A20" s="24">
        <v>16</v>
      </c>
      <c r="B20" s="27" t="s">
        <v>102</v>
      </c>
      <c r="C20" s="28" t="s">
        <v>124</v>
      </c>
      <c r="D20" s="1" t="s">
        <v>136</v>
      </c>
      <c r="E20" s="5">
        <v>0</v>
      </c>
      <c r="F20" s="6">
        <v>0</v>
      </c>
      <c r="G20" s="6">
        <v>0</v>
      </c>
      <c r="H20" s="8">
        <f t="shared" si="1"/>
        <v>0</v>
      </c>
      <c r="I20" s="9">
        <v>0</v>
      </c>
      <c r="J20" s="9">
        <v>0</v>
      </c>
      <c r="K20" s="9">
        <v>0</v>
      </c>
      <c r="L20" s="9">
        <f t="shared" si="2"/>
        <v>0</v>
      </c>
      <c r="M20" s="34">
        <v>0</v>
      </c>
      <c r="N20" s="12">
        <v>0</v>
      </c>
      <c r="O20" s="34">
        <v>0</v>
      </c>
      <c r="P20" s="35">
        <f t="shared" si="3"/>
        <v>0</v>
      </c>
      <c r="Q20" s="37">
        <v>0</v>
      </c>
      <c r="R20" s="37">
        <v>0</v>
      </c>
      <c r="S20" s="37">
        <v>0</v>
      </c>
      <c r="T20" s="38">
        <f t="shared" si="4"/>
        <v>0</v>
      </c>
      <c r="U20" s="16">
        <v>0</v>
      </c>
      <c r="V20" s="16">
        <v>0</v>
      </c>
      <c r="W20" s="16">
        <v>0</v>
      </c>
      <c r="X20" s="16">
        <f t="shared" si="8"/>
        <v>0</v>
      </c>
      <c r="Y20" s="40">
        <f t="shared" si="5"/>
        <v>0</v>
      </c>
      <c r="Z20" s="40">
        <f t="shared" si="6"/>
        <v>0</v>
      </c>
      <c r="AA20" s="40">
        <f t="shared" si="7"/>
        <v>0</v>
      </c>
    </row>
    <row r="21" spans="1:27" x14ac:dyDescent="0.25">
      <c r="A21" s="24">
        <v>17</v>
      </c>
      <c r="B21" s="27" t="s">
        <v>103</v>
      </c>
      <c r="C21" s="28" t="s">
        <v>125</v>
      </c>
      <c r="D21" s="1" t="s">
        <v>142</v>
      </c>
      <c r="E21" s="5">
        <v>0</v>
      </c>
      <c r="F21" s="6">
        <v>0</v>
      </c>
      <c r="G21" s="6">
        <v>0</v>
      </c>
      <c r="H21" s="8">
        <f t="shared" si="1"/>
        <v>0</v>
      </c>
      <c r="I21" s="9">
        <v>0</v>
      </c>
      <c r="J21" s="9">
        <v>0</v>
      </c>
      <c r="K21" s="9">
        <v>0</v>
      </c>
      <c r="L21" s="9">
        <f t="shared" si="2"/>
        <v>0</v>
      </c>
      <c r="M21" s="34">
        <v>0</v>
      </c>
      <c r="N21" s="12">
        <v>0</v>
      </c>
      <c r="O21" s="34">
        <v>0</v>
      </c>
      <c r="P21" s="35">
        <f t="shared" si="3"/>
        <v>0</v>
      </c>
      <c r="Q21" s="37">
        <v>0</v>
      </c>
      <c r="R21" s="37">
        <v>0</v>
      </c>
      <c r="S21" s="37">
        <v>0</v>
      </c>
      <c r="T21" s="38">
        <f t="shared" si="4"/>
        <v>0</v>
      </c>
      <c r="U21" s="16">
        <v>0</v>
      </c>
      <c r="V21" s="16">
        <v>0</v>
      </c>
      <c r="W21" s="16">
        <v>0</v>
      </c>
      <c r="X21" s="16">
        <f t="shared" si="8"/>
        <v>0</v>
      </c>
      <c r="Y21" s="40">
        <f t="shared" si="5"/>
        <v>0</v>
      </c>
      <c r="Z21" s="40">
        <f t="shared" si="6"/>
        <v>0</v>
      </c>
      <c r="AA21" s="40">
        <f t="shared" si="7"/>
        <v>0</v>
      </c>
    </row>
    <row r="22" spans="1:27" x14ac:dyDescent="0.25">
      <c r="A22" s="24">
        <v>18</v>
      </c>
      <c r="B22" s="27" t="s">
        <v>104</v>
      </c>
      <c r="C22" s="28" t="s">
        <v>126</v>
      </c>
      <c r="D22" s="1" t="s">
        <v>143</v>
      </c>
      <c r="E22" s="5">
        <v>0</v>
      </c>
      <c r="F22" s="6">
        <v>0</v>
      </c>
      <c r="G22" s="6">
        <v>0</v>
      </c>
      <c r="H22" s="8">
        <f t="shared" si="1"/>
        <v>0</v>
      </c>
      <c r="I22" s="9">
        <v>0</v>
      </c>
      <c r="J22" s="9">
        <v>0</v>
      </c>
      <c r="K22" s="9">
        <v>0</v>
      </c>
      <c r="L22" s="9">
        <f t="shared" si="2"/>
        <v>0</v>
      </c>
      <c r="M22" s="34">
        <v>0</v>
      </c>
      <c r="N22" s="12">
        <v>0</v>
      </c>
      <c r="O22" s="34">
        <v>0</v>
      </c>
      <c r="P22" s="35">
        <f t="shared" si="3"/>
        <v>0</v>
      </c>
      <c r="Q22" s="37">
        <v>0</v>
      </c>
      <c r="R22" s="37">
        <v>0</v>
      </c>
      <c r="S22" s="37">
        <v>0</v>
      </c>
      <c r="T22" s="38">
        <f t="shared" si="4"/>
        <v>0</v>
      </c>
      <c r="U22" s="16">
        <v>0</v>
      </c>
      <c r="V22" s="16">
        <v>0</v>
      </c>
      <c r="W22" s="16">
        <v>0</v>
      </c>
      <c r="X22" s="16">
        <f t="shared" si="8"/>
        <v>0</v>
      </c>
      <c r="Y22" s="40">
        <f t="shared" si="5"/>
        <v>0</v>
      </c>
      <c r="Z22" s="40">
        <f t="shared" si="6"/>
        <v>0</v>
      </c>
      <c r="AA22" s="40">
        <f t="shared" si="7"/>
        <v>0</v>
      </c>
    </row>
    <row r="23" spans="1:27" x14ac:dyDescent="0.25">
      <c r="A23" s="24">
        <v>19</v>
      </c>
      <c r="B23" s="27" t="s">
        <v>104</v>
      </c>
      <c r="C23" s="28" t="s">
        <v>127</v>
      </c>
      <c r="D23" s="1" t="s">
        <v>143</v>
      </c>
      <c r="E23" s="5">
        <v>0</v>
      </c>
      <c r="F23" s="6">
        <v>0</v>
      </c>
      <c r="G23" s="6">
        <v>0</v>
      </c>
      <c r="H23" s="8">
        <f t="shared" si="1"/>
        <v>0</v>
      </c>
      <c r="I23" s="9">
        <v>0</v>
      </c>
      <c r="J23" s="9">
        <v>0</v>
      </c>
      <c r="K23" s="9">
        <v>0</v>
      </c>
      <c r="L23" s="9">
        <f t="shared" si="2"/>
        <v>0</v>
      </c>
      <c r="M23" s="34">
        <v>0</v>
      </c>
      <c r="N23" s="12">
        <v>0</v>
      </c>
      <c r="O23" s="34">
        <v>0</v>
      </c>
      <c r="P23" s="35">
        <f t="shared" si="3"/>
        <v>0</v>
      </c>
      <c r="Q23" s="37">
        <v>0</v>
      </c>
      <c r="R23" s="37">
        <v>0</v>
      </c>
      <c r="S23" s="37">
        <v>0</v>
      </c>
      <c r="T23" s="38">
        <f t="shared" si="4"/>
        <v>0</v>
      </c>
      <c r="U23" s="16">
        <v>0</v>
      </c>
      <c r="V23" s="16">
        <v>0</v>
      </c>
      <c r="W23" s="16">
        <v>0</v>
      </c>
      <c r="X23" s="16">
        <f t="shared" si="8"/>
        <v>0</v>
      </c>
      <c r="Y23" s="40">
        <f t="shared" si="5"/>
        <v>0</v>
      </c>
      <c r="Z23" s="40">
        <f t="shared" si="6"/>
        <v>0</v>
      </c>
      <c r="AA23" s="40">
        <f t="shared" si="7"/>
        <v>0</v>
      </c>
    </row>
    <row r="24" spans="1:27" x14ac:dyDescent="0.25">
      <c r="A24" s="24">
        <v>20</v>
      </c>
      <c r="B24" s="27" t="s">
        <v>105</v>
      </c>
      <c r="C24" s="28" t="s">
        <v>128</v>
      </c>
      <c r="D24" s="1" t="s">
        <v>136</v>
      </c>
      <c r="E24" s="5">
        <v>0</v>
      </c>
      <c r="F24" s="6">
        <v>3500</v>
      </c>
      <c r="G24" s="6">
        <v>0</v>
      </c>
      <c r="H24" s="8">
        <f t="shared" si="1"/>
        <v>17500000</v>
      </c>
      <c r="I24" s="9">
        <v>0</v>
      </c>
      <c r="J24" s="9">
        <v>3500</v>
      </c>
      <c r="K24" s="9">
        <v>0</v>
      </c>
      <c r="L24" s="9">
        <f t="shared" si="2"/>
        <v>17500000</v>
      </c>
      <c r="M24" s="34">
        <v>0</v>
      </c>
      <c r="N24" s="12">
        <v>0</v>
      </c>
      <c r="O24" s="34">
        <v>0</v>
      </c>
      <c r="P24" s="35">
        <f t="shared" si="3"/>
        <v>0</v>
      </c>
      <c r="Q24" s="37">
        <v>0</v>
      </c>
      <c r="R24" s="37">
        <v>0</v>
      </c>
      <c r="S24" s="37">
        <v>0</v>
      </c>
      <c r="T24" s="38">
        <f t="shared" si="4"/>
        <v>0</v>
      </c>
      <c r="U24" s="16">
        <v>0</v>
      </c>
      <c r="V24" s="16">
        <f>2783.053+1248.26+1395.355</f>
        <v>5426.6679999999997</v>
      </c>
      <c r="W24" s="16">
        <v>0</v>
      </c>
      <c r="X24" s="16">
        <f t="shared" si="8"/>
        <v>27133340</v>
      </c>
      <c r="Y24" s="40">
        <f t="shared" si="5"/>
        <v>0</v>
      </c>
      <c r="Z24" s="40">
        <f t="shared" si="6"/>
        <v>12426.668</v>
      </c>
      <c r="AA24" s="40">
        <f t="shared" si="7"/>
        <v>0</v>
      </c>
    </row>
    <row r="25" spans="1:27" x14ac:dyDescent="0.25">
      <c r="A25" s="24">
        <v>21</v>
      </c>
      <c r="B25" s="27" t="s">
        <v>106</v>
      </c>
      <c r="C25" s="28" t="s">
        <v>129</v>
      </c>
      <c r="D25" s="1" t="s">
        <v>138</v>
      </c>
      <c r="E25" s="5">
        <v>0</v>
      </c>
      <c r="F25" s="6">
        <v>0</v>
      </c>
      <c r="G25" s="6">
        <v>0</v>
      </c>
      <c r="H25" s="8">
        <f t="shared" si="1"/>
        <v>0</v>
      </c>
      <c r="I25" s="9">
        <v>0</v>
      </c>
      <c r="J25" s="9">
        <v>0</v>
      </c>
      <c r="K25" s="9">
        <v>0</v>
      </c>
      <c r="L25" s="9">
        <f t="shared" si="2"/>
        <v>0</v>
      </c>
      <c r="M25" s="34">
        <v>0</v>
      </c>
      <c r="N25" s="12">
        <v>0</v>
      </c>
      <c r="O25" s="34">
        <v>0</v>
      </c>
      <c r="P25" s="35">
        <f t="shared" si="3"/>
        <v>0</v>
      </c>
      <c r="Q25" s="37">
        <v>0</v>
      </c>
      <c r="R25" s="37">
        <v>0</v>
      </c>
      <c r="S25" s="37">
        <v>0</v>
      </c>
      <c r="T25" s="38">
        <f t="shared" si="4"/>
        <v>0</v>
      </c>
      <c r="U25" s="16">
        <v>0</v>
      </c>
      <c r="V25" s="16">
        <v>0</v>
      </c>
      <c r="W25" s="16">
        <v>0</v>
      </c>
      <c r="X25" s="16">
        <f t="shared" si="8"/>
        <v>0</v>
      </c>
      <c r="Y25" s="40">
        <f t="shared" si="5"/>
        <v>0</v>
      </c>
      <c r="Z25" s="40">
        <f t="shared" si="6"/>
        <v>0</v>
      </c>
      <c r="AA25" s="40">
        <f t="shared" si="7"/>
        <v>0</v>
      </c>
    </row>
    <row r="26" spans="1:27" x14ac:dyDescent="0.25">
      <c r="A26" s="24">
        <v>22</v>
      </c>
      <c r="B26" s="27" t="s">
        <v>88</v>
      </c>
      <c r="C26" s="28" t="s">
        <v>130</v>
      </c>
      <c r="D26" s="1" t="s">
        <v>136</v>
      </c>
      <c r="E26" s="5">
        <v>0</v>
      </c>
      <c r="F26" s="6">
        <v>45284.27</v>
      </c>
      <c r="G26" s="6">
        <v>0</v>
      </c>
      <c r="H26" s="8">
        <f t="shared" si="1"/>
        <v>226421349.99999997</v>
      </c>
      <c r="I26" s="9">
        <v>0</v>
      </c>
      <c r="J26" s="9">
        <v>44925.32</v>
      </c>
      <c r="K26" s="9">
        <v>0</v>
      </c>
      <c r="L26" s="9">
        <f t="shared" si="2"/>
        <v>224626600</v>
      </c>
      <c r="M26" s="34">
        <v>0</v>
      </c>
      <c r="N26" s="12">
        <v>36269.4</v>
      </c>
      <c r="O26" s="34">
        <v>0</v>
      </c>
      <c r="P26" s="35">
        <f t="shared" si="3"/>
        <v>181347000</v>
      </c>
      <c r="Q26" s="37">
        <v>0</v>
      </c>
      <c r="R26" s="37">
        <v>38151.899999999994</v>
      </c>
      <c r="S26" s="37">
        <v>0</v>
      </c>
      <c r="T26" s="38">
        <f t="shared" si="4"/>
        <v>190759499.99999997</v>
      </c>
      <c r="U26" s="16">
        <v>0</v>
      </c>
      <c r="V26" s="16">
        <v>40000</v>
      </c>
      <c r="W26" s="16">
        <v>0</v>
      </c>
      <c r="X26" s="16">
        <f t="shared" si="8"/>
        <v>200000000</v>
      </c>
      <c r="Y26" s="40">
        <f t="shared" si="5"/>
        <v>0</v>
      </c>
      <c r="Z26" s="40">
        <f t="shared" si="6"/>
        <v>204630.88999999998</v>
      </c>
      <c r="AA26" s="40">
        <f t="shared" si="7"/>
        <v>0</v>
      </c>
    </row>
    <row r="27" spans="1:27" x14ac:dyDescent="0.25">
      <c r="A27" s="24">
        <v>23</v>
      </c>
      <c r="B27" s="27" t="s">
        <v>107</v>
      </c>
      <c r="C27" s="28" t="s">
        <v>131</v>
      </c>
      <c r="D27" s="1" t="s">
        <v>138</v>
      </c>
      <c r="E27" s="5">
        <v>0</v>
      </c>
      <c r="F27" s="6">
        <v>960</v>
      </c>
      <c r="G27" s="6">
        <v>0</v>
      </c>
      <c r="H27" s="8">
        <f>F27*17250</f>
        <v>16560000</v>
      </c>
      <c r="I27" s="9">
        <v>0</v>
      </c>
      <c r="J27" s="9">
        <v>0</v>
      </c>
      <c r="K27" s="9">
        <v>0</v>
      </c>
      <c r="L27" s="9">
        <f t="shared" si="2"/>
        <v>0</v>
      </c>
      <c r="M27" s="34">
        <v>0</v>
      </c>
      <c r="N27" s="12">
        <v>0</v>
      </c>
      <c r="O27" s="34">
        <v>0</v>
      </c>
      <c r="P27" s="35">
        <f t="shared" si="3"/>
        <v>0</v>
      </c>
      <c r="Q27" s="37">
        <v>0</v>
      </c>
      <c r="R27" s="37">
        <v>0</v>
      </c>
      <c r="S27" s="37">
        <v>0</v>
      </c>
      <c r="T27" s="38">
        <f t="shared" si="4"/>
        <v>0</v>
      </c>
      <c r="U27" s="16">
        <v>0</v>
      </c>
      <c r="V27" s="16">
        <v>0</v>
      </c>
      <c r="W27" s="16">
        <v>0</v>
      </c>
      <c r="X27" s="16">
        <f t="shared" si="8"/>
        <v>0</v>
      </c>
      <c r="Y27" s="40">
        <f t="shared" si="5"/>
        <v>0</v>
      </c>
      <c r="Z27" s="40">
        <f t="shared" si="6"/>
        <v>960</v>
      </c>
      <c r="AA27" s="40">
        <f t="shared" si="7"/>
        <v>0</v>
      </c>
    </row>
    <row r="28" spans="1:27" x14ac:dyDescent="0.25">
      <c r="A28" s="24">
        <v>24</v>
      </c>
      <c r="B28" s="27" t="s">
        <v>108</v>
      </c>
      <c r="C28" s="28" t="s">
        <v>132</v>
      </c>
      <c r="D28" s="1" t="s">
        <v>144</v>
      </c>
      <c r="E28" s="5">
        <v>0</v>
      </c>
      <c r="F28" s="6">
        <v>0</v>
      </c>
      <c r="G28" s="6">
        <v>0</v>
      </c>
      <c r="H28" s="8">
        <f t="shared" si="1"/>
        <v>0</v>
      </c>
      <c r="I28" s="9">
        <v>0</v>
      </c>
      <c r="J28" s="9">
        <v>0</v>
      </c>
      <c r="K28" s="9">
        <v>0</v>
      </c>
      <c r="L28" s="9">
        <f t="shared" si="2"/>
        <v>0</v>
      </c>
      <c r="M28" s="34">
        <v>80013</v>
      </c>
      <c r="N28" s="12">
        <v>0</v>
      </c>
      <c r="O28" s="34">
        <v>0</v>
      </c>
      <c r="P28" s="35">
        <f t="shared" si="3"/>
        <v>0</v>
      </c>
      <c r="Q28" s="37">
        <v>0</v>
      </c>
      <c r="R28" s="37">
        <v>0</v>
      </c>
      <c r="S28" s="37">
        <v>0</v>
      </c>
      <c r="T28" s="38">
        <f t="shared" si="4"/>
        <v>0</v>
      </c>
      <c r="U28" s="16">
        <v>0</v>
      </c>
      <c r="V28" s="16">
        <v>0</v>
      </c>
      <c r="W28" s="16">
        <v>0</v>
      </c>
      <c r="X28" s="16">
        <f t="shared" si="8"/>
        <v>0</v>
      </c>
      <c r="Y28" s="40">
        <f t="shared" si="5"/>
        <v>80013</v>
      </c>
      <c r="Z28" s="40">
        <f t="shared" si="6"/>
        <v>0</v>
      </c>
      <c r="AA28" s="40">
        <f t="shared" si="7"/>
        <v>0</v>
      </c>
    </row>
    <row r="29" spans="1:27" x14ac:dyDescent="0.25">
      <c r="A29" s="24">
        <v>25</v>
      </c>
      <c r="B29" s="27" t="s">
        <v>109</v>
      </c>
      <c r="C29" s="28" t="s">
        <v>133</v>
      </c>
      <c r="D29" s="1" t="s">
        <v>145</v>
      </c>
      <c r="E29" s="5">
        <v>0</v>
      </c>
      <c r="F29" s="6">
        <v>0</v>
      </c>
      <c r="G29" s="6">
        <v>0</v>
      </c>
      <c r="H29" s="8">
        <f t="shared" si="1"/>
        <v>0</v>
      </c>
      <c r="I29" s="9">
        <v>0</v>
      </c>
      <c r="J29" s="9">
        <v>0</v>
      </c>
      <c r="K29" s="9">
        <v>0</v>
      </c>
      <c r="L29" s="9">
        <f t="shared" si="2"/>
        <v>0</v>
      </c>
      <c r="M29" s="34">
        <v>0</v>
      </c>
      <c r="N29" s="12">
        <v>0</v>
      </c>
      <c r="O29" s="34">
        <v>0</v>
      </c>
      <c r="P29" s="35">
        <f t="shared" si="3"/>
        <v>0</v>
      </c>
      <c r="Q29" s="37">
        <v>0</v>
      </c>
      <c r="R29" s="37">
        <v>0</v>
      </c>
      <c r="S29" s="37">
        <v>0</v>
      </c>
      <c r="T29" s="38">
        <f t="shared" si="4"/>
        <v>0</v>
      </c>
      <c r="U29" s="16">
        <v>0</v>
      </c>
      <c r="V29" s="16">
        <v>0</v>
      </c>
      <c r="W29" s="16">
        <v>0</v>
      </c>
      <c r="X29" s="16">
        <f t="shared" si="8"/>
        <v>0</v>
      </c>
      <c r="Y29" s="40">
        <f t="shared" si="5"/>
        <v>0</v>
      </c>
      <c r="Z29" s="40">
        <f t="shared" si="6"/>
        <v>0</v>
      </c>
      <c r="AA29" s="40">
        <f t="shared" si="7"/>
        <v>0</v>
      </c>
    </row>
    <row r="30" spans="1:27" x14ac:dyDescent="0.25">
      <c r="A30" s="24">
        <v>26</v>
      </c>
      <c r="B30" s="27" t="s">
        <v>110</v>
      </c>
      <c r="C30" s="28" t="s">
        <v>133</v>
      </c>
      <c r="D30" s="1" t="s">
        <v>145</v>
      </c>
      <c r="E30" s="5">
        <v>0</v>
      </c>
      <c r="F30" s="6">
        <v>0</v>
      </c>
      <c r="G30" s="6">
        <v>0</v>
      </c>
      <c r="H30" s="8">
        <f t="shared" si="1"/>
        <v>0</v>
      </c>
      <c r="I30" s="9">
        <v>0</v>
      </c>
      <c r="J30" s="9">
        <v>0</v>
      </c>
      <c r="K30" s="9">
        <v>0</v>
      </c>
      <c r="L30" s="9">
        <f t="shared" si="2"/>
        <v>0</v>
      </c>
      <c r="M30" s="34">
        <v>0</v>
      </c>
      <c r="N30" s="12">
        <v>0</v>
      </c>
      <c r="O30" s="34">
        <v>0</v>
      </c>
      <c r="P30" s="35">
        <f t="shared" si="3"/>
        <v>0</v>
      </c>
      <c r="Q30" s="37">
        <v>0</v>
      </c>
      <c r="R30" s="37">
        <v>0</v>
      </c>
      <c r="S30" s="37">
        <v>0</v>
      </c>
      <c r="T30" s="38">
        <f t="shared" si="4"/>
        <v>0</v>
      </c>
      <c r="U30" s="16">
        <v>0</v>
      </c>
      <c r="V30" s="16">
        <v>0</v>
      </c>
      <c r="W30" s="16">
        <v>0</v>
      </c>
      <c r="X30" s="16">
        <f t="shared" si="8"/>
        <v>0</v>
      </c>
      <c r="Y30" s="40">
        <f t="shared" si="5"/>
        <v>0</v>
      </c>
      <c r="Z30" s="40">
        <f t="shared" si="6"/>
        <v>0</v>
      </c>
      <c r="AA30" s="40">
        <f t="shared" si="7"/>
        <v>0</v>
      </c>
    </row>
    <row r="31" spans="1:27" x14ac:dyDescent="0.25">
      <c r="A31" s="25">
        <v>27</v>
      </c>
      <c r="B31" s="28" t="s">
        <v>134</v>
      </c>
      <c r="C31" s="28" t="s">
        <v>135</v>
      </c>
      <c r="D31" s="3" t="s">
        <v>136</v>
      </c>
      <c r="E31" s="7">
        <v>0</v>
      </c>
      <c r="F31" s="7">
        <v>0</v>
      </c>
      <c r="G31" s="6">
        <v>0</v>
      </c>
      <c r="H31" s="8">
        <f t="shared" si="1"/>
        <v>0</v>
      </c>
      <c r="I31" s="9">
        <v>0</v>
      </c>
      <c r="J31" s="9">
        <v>0</v>
      </c>
      <c r="K31" s="9">
        <v>0</v>
      </c>
      <c r="L31" s="9">
        <f t="shared" si="2"/>
        <v>0</v>
      </c>
      <c r="M31" s="34">
        <v>0</v>
      </c>
      <c r="N31" s="13">
        <v>1645690.1</v>
      </c>
      <c r="O31" s="34">
        <v>0</v>
      </c>
      <c r="P31" s="35">
        <f t="shared" si="3"/>
        <v>8228450500</v>
      </c>
      <c r="Q31" s="37">
        <v>0</v>
      </c>
      <c r="R31" s="37">
        <v>2054669</v>
      </c>
      <c r="S31" s="37">
        <v>0</v>
      </c>
      <c r="T31" s="38">
        <f t="shared" si="4"/>
        <v>10273345000</v>
      </c>
      <c r="U31" s="16">
        <v>0</v>
      </c>
      <c r="V31" s="16">
        <v>2520424.0320000001</v>
      </c>
      <c r="W31" s="16">
        <v>0</v>
      </c>
      <c r="X31" s="16">
        <f t="shared" si="8"/>
        <v>12602120160</v>
      </c>
      <c r="Y31" s="40">
        <f t="shared" si="5"/>
        <v>0</v>
      </c>
      <c r="Z31" s="40">
        <f t="shared" si="6"/>
        <v>6220783.1319999993</v>
      </c>
      <c r="AA31" s="40">
        <f t="shared" si="7"/>
        <v>0</v>
      </c>
    </row>
    <row r="32" spans="1:27" ht="18.75" x14ac:dyDescent="0.25">
      <c r="A32" s="90" t="s">
        <v>146</v>
      </c>
      <c r="B32" s="90"/>
      <c r="C32" s="90"/>
      <c r="D32" s="90"/>
      <c r="E32" s="10">
        <f t="shared" ref="E32:AA32" si="9">SUM(E5:E31)</f>
        <v>0</v>
      </c>
      <c r="F32" s="10">
        <f t="shared" si="9"/>
        <v>325852.58699999994</v>
      </c>
      <c r="G32" s="10">
        <f t="shared" si="9"/>
        <v>7836</v>
      </c>
      <c r="H32" s="10">
        <f t="shared" si="9"/>
        <v>1644977935</v>
      </c>
      <c r="I32" s="10">
        <f t="shared" si="9"/>
        <v>0</v>
      </c>
      <c r="J32" s="10">
        <f t="shared" si="9"/>
        <v>193505.88</v>
      </c>
      <c r="K32" s="10">
        <f t="shared" si="9"/>
        <v>4488.22</v>
      </c>
      <c r="L32" s="10">
        <f t="shared" si="9"/>
        <v>953254910</v>
      </c>
      <c r="M32" s="10">
        <f t="shared" si="9"/>
        <v>80013</v>
      </c>
      <c r="N32" s="10">
        <f t="shared" si="9"/>
        <v>1953085.2410000002</v>
      </c>
      <c r="O32" s="10">
        <f t="shared" si="9"/>
        <v>0</v>
      </c>
      <c r="P32" s="10">
        <f t="shared" si="9"/>
        <v>9703297205</v>
      </c>
      <c r="Q32" s="10">
        <f t="shared" si="9"/>
        <v>0</v>
      </c>
      <c r="R32" s="10">
        <f t="shared" si="9"/>
        <v>6664815.7030000007</v>
      </c>
      <c r="S32" s="10">
        <f t="shared" si="9"/>
        <v>0</v>
      </c>
      <c r="T32" s="10">
        <f t="shared" si="9"/>
        <v>11690987215</v>
      </c>
      <c r="U32" s="10">
        <f t="shared" si="9"/>
        <v>0</v>
      </c>
      <c r="V32" s="10">
        <f t="shared" si="9"/>
        <v>2862315.108</v>
      </c>
      <c r="W32" s="10">
        <f t="shared" si="9"/>
        <v>0</v>
      </c>
      <c r="X32" s="10">
        <f t="shared" si="9"/>
        <v>14300296240</v>
      </c>
      <c r="Y32" s="10">
        <f t="shared" si="9"/>
        <v>80013</v>
      </c>
      <c r="Z32" s="10">
        <f t="shared" si="9"/>
        <v>11999574.518999998</v>
      </c>
      <c r="AA32" s="10">
        <f t="shared" si="9"/>
        <v>12324.220000000001</v>
      </c>
    </row>
    <row r="33" spans="6:27" x14ac:dyDescent="0.25"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</row>
    <row r="34" spans="6:27" x14ac:dyDescent="0.25"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</row>
  </sheetData>
  <mergeCells count="17">
    <mergeCell ref="A1:AA1"/>
    <mergeCell ref="B2:B4"/>
    <mergeCell ref="C2:C4"/>
    <mergeCell ref="D2:D4"/>
    <mergeCell ref="E2:G3"/>
    <mergeCell ref="H2:H4"/>
    <mergeCell ref="A2:A4"/>
    <mergeCell ref="P2:P4"/>
    <mergeCell ref="Q2:S3"/>
    <mergeCell ref="T2:T4"/>
    <mergeCell ref="U2:W3"/>
    <mergeCell ref="X2:X4"/>
    <mergeCell ref="Y2:AA3"/>
    <mergeCell ref="A32:D32"/>
    <mergeCell ref="I2:K3"/>
    <mergeCell ref="L2:L4"/>
    <mergeCell ref="M2:O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7"/>
  <sheetViews>
    <sheetView showGridLines="0" rightToLeft="1" workbookViewId="0">
      <pane xSplit="1" ySplit="4" topLeftCell="B467" activePane="bottomRight" state="frozen"/>
      <selection pane="topRight" activeCell="B1" sqref="B1"/>
      <selection pane="bottomLeft" activeCell="A5" sqref="A5"/>
      <selection pane="bottomRight" activeCell="D477" sqref="D477"/>
    </sheetView>
  </sheetViews>
  <sheetFormatPr defaultColWidth="12.28515625" defaultRowHeight="15" x14ac:dyDescent="0.25"/>
  <cols>
    <col min="1" max="1" width="17.140625" customWidth="1"/>
    <col min="2" max="2" width="5.5703125" bestFit="1" customWidth="1"/>
    <col min="3" max="3" width="28.42578125" customWidth="1"/>
    <col min="4" max="4" width="23.7109375" customWidth="1"/>
    <col min="5" max="5" width="12.7109375" customWidth="1"/>
    <col min="6" max="6" width="11.5703125" customWidth="1"/>
    <col min="7" max="8" width="11.7109375" customWidth="1"/>
    <col min="9" max="9" width="21.28515625" bestFit="1" customWidth="1"/>
    <col min="10" max="11" width="17.85546875" style="60" customWidth="1"/>
  </cols>
  <sheetData>
    <row r="1" spans="1:11" ht="46.5" customHeight="1" x14ac:dyDescent="0.25">
      <c r="A1" s="116" t="s">
        <v>155</v>
      </c>
      <c r="B1" s="117"/>
      <c r="C1" s="117"/>
      <c r="D1" s="117"/>
      <c r="E1" s="117"/>
      <c r="F1" s="117"/>
      <c r="G1" s="117"/>
      <c r="H1" s="117"/>
      <c r="I1" s="117"/>
      <c r="J1" s="117"/>
      <c r="K1" s="118"/>
    </row>
    <row r="2" spans="1:11" ht="18.75" customHeight="1" x14ac:dyDescent="0.25">
      <c r="A2" s="122" t="s">
        <v>156</v>
      </c>
      <c r="B2" s="122" t="s">
        <v>4</v>
      </c>
      <c r="C2" s="122" t="s">
        <v>157</v>
      </c>
      <c r="D2" s="122" t="s">
        <v>158</v>
      </c>
      <c r="E2" s="122" t="s">
        <v>159</v>
      </c>
      <c r="F2" s="122"/>
      <c r="G2" s="122" t="s">
        <v>160</v>
      </c>
      <c r="H2" s="122"/>
      <c r="I2" s="122" t="s">
        <v>161</v>
      </c>
      <c r="J2" s="123" t="s">
        <v>162</v>
      </c>
      <c r="K2" s="123" t="s">
        <v>163</v>
      </c>
    </row>
    <row r="3" spans="1:11" ht="19.5" customHeight="1" x14ac:dyDescent="0.25">
      <c r="A3" s="122"/>
      <c r="B3" s="122"/>
      <c r="C3" s="122"/>
      <c r="D3" s="122"/>
      <c r="E3" s="122"/>
      <c r="F3" s="122"/>
      <c r="G3" s="122"/>
      <c r="H3" s="122"/>
      <c r="I3" s="122"/>
      <c r="J3" s="123"/>
      <c r="K3" s="123"/>
    </row>
    <row r="4" spans="1:11" ht="18.75" customHeight="1" x14ac:dyDescent="0.25">
      <c r="A4" s="122"/>
      <c r="B4" s="122"/>
      <c r="C4" s="122"/>
      <c r="D4" s="122"/>
      <c r="E4" s="41" t="s">
        <v>65</v>
      </c>
      <c r="F4" s="41" t="s">
        <v>66</v>
      </c>
      <c r="G4" s="41" t="s">
        <v>65</v>
      </c>
      <c r="H4" s="41" t="s">
        <v>66</v>
      </c>
      <c r="I4" s="122"/>
      <c r="J4" s="123"/>
      <c r="K4" s="123"/>
    </row>
    <row r="5" spans="1:11" ht="15.75" x14ac:dyDescent="0.25">
      <c r="A5" s="119" t="s">
        <v>164</v>
      </c>
      <c r="B5" s="42">
        <v>1</v>
      </c>
      <c r="C5" s="43" t="s">
        <v>165</v>
      </c>
      <c r="D5" s="43" t="s">
        <v>166</v>
      </c>
      <c r="E5" s="63">
        <v>0</v>
      </c>
      <c r="F5" s="64">
        <v>4286</v>
      </c>
      <c r="G5" s="65"/>
      <c r="H5" s="64">
        <v>0</v>
      </c>
      <c r="I5" s="48">
        <f>F5+G5</f>
        <v>4286</v>
      </c>
      <c r="J5" s="9">
        <f>F5*700</f>
        <v>3000200</v>
      </c>
      <c r="K5" s="9">
        <v>0</v>
      </c>
    </row>
    <row r="6" spans="1:11" ht="15.75" x14ac:dyDescent="0.25">
      <c r="A6" s="119"/>
      <c r="B6" s="42">
        <v>2</v>
      </c>
      <c r="C6" s="43" t="s">
        <v>167</v>
      </c>
      <c r="D6" s="43" t="s">
        <v>166</v>
      </c>
      <c r="E6" s="63"/>
      <c r="F6" s="64">
        <v>490</v>
      </c>
      <c r="G6" s="63"/>
      <c r="H6" s="64">
        <v>730</v>
      </c>
      <c r="I6" s="48">
        <f>F6+H6</f>
        <v>1220</v>
      </c>
      <c r="J6" s="9">
        <f t="shared" ref="J6:J12" si="0">F6*700</f>
        <v>343000</v>
      </c>
      <c r="K6" s="9">
        <f t="shared" ref="K6:K15" si="1">H6*700</f>
        <v>511000</v>
      </c>
    </row>
    <row r="7" spans="1:11" ht="15.75" x14ac:dyDescent="0.25">
      <c r="A7" s="119"/>
      <c r="B7" s="42">
        <v>3</v>
      </c>
      <c r="C7" s="43" t="s">
        <v>168</v>
      </c>
      <c r="D7" s="43" t="s">
        <v>166</v>
      </c>
      <c r="E7" s="63"/>
      <c r="F7" s="64">
        <v>782</v>
      </c>
      <c r="G7" s="63"/>
      <c r="H7" s="64">
        <v>1009</v>
      </c>
      <c r="I7" s="48">
        <f>F7+H7</f>
        <v>1791</v>
      </c>
      <c r="J7" s="9">
        <f t="shared" si="0"/>
        <v>547400</v>
      </c>
      <c r="K7" s="9">
        <f t="shared" si="1"/>
        <v>706300</v>
      </c>
    </row>
    <row r="8" spans="1:11" ht="15.75" x14ac:dyDescent="0.25">
      <c r="A8" s="119"/>
      <c r="B8" s="42">
        <v>4</v>
      </c>
      <c r="C8" s="43" t="s">
        <v>169</v>
      </c>
      <c r="D8" s="43" t="s">
        <v>166</v>
      </c>
      <c r="E8" s="63"/>
      <c r="F8" s="64">
        <v>2678</v>
      </c>
      <c r="G8" s="63"/>
      <c r="H8" s="64">
        <v>2680</v>
      </c>
      <c r="I8" s="48">
        <f>F8+H8</f>
        <v>5358</v>
      </c>
      <c r="J8" s="9">
        <f t="shared" si="0"/>
        <v>1874600</v>
      </c>
      <c r="K8" s="9">
        <f t="shared" si="1"/>
        <v>1876000</v>
      </c>
    </row>
    <row r="9" spans="1:11" ht="15.75" x14ac:dyDescent="0.25">
      <c r="A9" s="119"/>
      <c r="B9" s="42">
        <v>5</v>
      </c>
      <c r="C9" s="43" t="s">
        <v>170</v>
      </c>
      <c r="D9" s="43" t="s">
        <v>166</v>
      </c>
      <c r="E9" s="63"/>
      <c r="F9" s="64">
        <v>1067.5</v>
      </c>
      <c r="G9" s="63"/>
      <c r="H9" s="64">
        <v>1424</v>
      </c>
      <c r="I9" s="48">
        <f>F9+H9</f>
        <v>2491.5</v>
      </c>
      <c r="J9" s="9">
        <f t="shared" si="0"/>
        <v>747250</v>
      </c>
      <c r="K9" s="9">
        <f t="shared" si="1"/>
        <v>996800</v>
      </c>
    </row>
    <row r="10" spans="1:11" ht="15.75" x14ac:dyDescent="0.25">
      <c r="A10" s="119"/>
      <c r="B10" s="42">
        <v>6</v>
      </c>
      <c r="C10" s="43" t="s">
        <v>171</v>
      </c>
      <c r="D10" s="43" t="s">
        <v>166</v>
      </c>
      <c r="E10" s="63"/>
      <c r="F10" s="64">
        <v>1200</v>
      </c>
      <c r="G10" s="63"/>
      <c r="H10" s="64">
        <v>1280</v>
      </c>
      <c r="I10" s="48">
        <f>F10+H10</f>
        <v>2480</v>
      </c>
      <c r="J10" s="9">
        <f t="shared" si="0"/>
        <v>840000</v>
      </c>
      <c r="K10" s="9">
        <f t="shared" si="1"/>
        <v>896000</v>
      </c>
    </row>
    <row r="11" spans="1:11" ht="15.75" x14ac:dyDescent="0.25">
      <c r="A11" s="119"/>
      <c r="B11" s="42">
        <v>7</v>
      </c>
      <c r="C11" s="43" t="s">
        <v>172</v>
      </c>
      <c r="D11" s="43" t="s">
        <v>166</v>
      </c>
      <c r="E11" s="63"/>
      <c r="F11" s="64">
        <v>1500</v>
      </c>
      <c r="G11" s="65"/>
      <c r="H11" s="64">
        <v>0</v>
      </c>
      <c r="I11" s="48">
        <f>F11+G11</f>
        <v>1500</v>
      </c>
      <c r="J11" s="9">
        <f t="shared" si="0"/>
        <v>1050000</v>
      </c>
      <c r="K11" s="9">
        <f t="shared" si="1"/>
        <v>0</v>
      </c>
    </row>
    <row r="12" spans="1:11" ht="15.75" x14ac:dyDescent="0.25">
      <c r="A12" s="119"/>
      <c r="B12" s="42">
        <v>8</v>
      </c>
      <c r="C12" s="43" t="s">
        <v>173</v>
      </c>
      <c r="D12" s="43" t="s">
        <v>166</v>
      </c>
      <c r="E12" s="65"/>
      <c r="F12" s="64">
        <v>0</v>
      </c>
      <c r="G12" s="63"/>
      <c r="H12" s="64">
        <v>2400</v>
      </c>
      <c r="I12" s="48">
        <f>E12+H12</f>
        <v>2400</v>
      </c>
      <c r="J12" s="9">
        <f t="shared" si="0"/>
        <v>0</v>
      </c>
      <c r="K12" s="9">
        <f t="shared" si="1"/>
        <v>1680000</v>
      </c>
    </row>
    <row r="13" spans="1:11" ht="15.75" x14ac:dyDescent="0.25">
      <c r="A13" s="119"/>
      <c r="B13" s="42">
        <v>9</v>
      </c>
      <c r="C13" s="43" t="s">
        <v>174</v>
      </c>
      <c r="D13" s="43" t="s">
        <v>166</v>
      </c>
      <c r="E13" s="65"/>
      <c r="F13" s="64">
        <v>0</v>
      </c>
      <c r="G13" s="63"/>
      <c r="H13" s="64">
        <v>1600</v>
      </c>
      <c r="I13" s="48">
        <f>E13+H13</f>
        <v>1600</v>
      </c>
      <c r="J13" s="9">
        <v>0</v>
      </c>
      <c r="K13" s="9">
        <f t="shared" si="1"/>
        <v>1120000</v>
      </c>
    </row>
    <row r="14" spans="1:11" ht="15.75" x14ac:dyDescent="0.25">
      <c r="A14" s="119"/>
      <c r="B14" s="42">
        <v>10</v>
      </c>
      <c r="C14" s="43" t="s">
        <v>175</v>
      </c>
      <c r="D14" s="43" t="s">
        <v>166</v>
      </c>
      <c r="E14" s="65"/>
      <c r="F14" s="64">
        <v>0</v>
      </c>
      <c r="G14" s="63"/>
      <c r="H14" s="64">
        <v>2000</v>
      </c>
      <c r="I14" s="48">
        <f>E14+H14</f>
        <v>2000</v>
      </c>
      <c r="J14" s="9">
        <v>0</v>
      </c>
      <c r="K14" s="9">
        <f t="shared" si="1"/>
        <v>1400000</v>
      </c>
    </row>
    <row r="15" spans="1:11" ht="15.75" x14ac:dyDescent="0.25">
      <c r="A15" s="119"/>
      <c r="B15" s="42">
        <v>11</v>
      </c>
      <c r="C15" s="43" t="s">
        <v>176</v>
      </c>
      <c r="D15" s="43" t="s">
        <v>166</v>
      </c>
      <c r="E15" s="65"/>
      <c r="F15" s="64">
        <v>0</v>
      </c>
      <c r="G15" s="63"/>
      <c r="H15" s="64">
        <v>8100</v>
      </c>
      <c r="I15" s="48">
        <f>E15+H15</f>
        <v>8100</v>
      </c>
      <c r="J15" s="9">
        <v>0</v>
      </c>
      <c r="K15" s="9">
        <f t="shared" si="1"/>
        <v>5670000</v>
      </c>
    </row>
    <row r="16" spans="1:11" ht="15.75" x14ac:dyDescent="0.25">
      <c r="A16" s="119" t="s">
        <v>41</v>
      </c>
      <c r="B16" s="42">
        <v>1</v>
      </c>
      <c r="C16" s="43" t="s">
        <v>177</v>
      </c>
      <c r="D16" s="43" t="s">
        <v>178</v>
      </c>
      <c r="E16" s="65"/>
      <c r="F16" s="64">
        <v>0</v>
      </c>
      <c r="G16" s="63"/>
      <c r="H16" s="64">
        <v>2000</v>
      </c>
      <c r="I16" s="48">
        <f>E16+H16</f>
        <v>2000</v>
      </c>
      <c r="J16" s="9">
        <v>0</v>
      </c>
      <c r="K16" s="9">
        <f>H16*5000</f>
        <v>10000000</v>
      </c>
    </row>
    <row r="17" spans="1:11" ht="15.75" x14ac:dyDescent="0.25">
      <c r="A17" s="119"/>
      <c r="B17" s="42">
        <v>2</v>
      </c>
      <c r="C17" s="43" t="s">
        <v>179</v>
      </c>
      <c r="D17" s="43" t="s">
        <v>178</v>
      </c>
      <c r="E17" s="63"/>
      <c r="F17" s="64">
        <v>26250</v>
      </c>
      <c r="G17" s="63"/>
      <c r="H17" s="64">
        <v>26250</v>
      </c>
      <c r="I17" s="48">
        <f>F17+H17</f>
        <v>52500</v>
      </c>
      <c r="J17" s="9">
        <f>F17*5000</f>
        <v>131250000</v>
      </c>
      <c r="K17" s="9">
        <f>H17*5000</f>
        <v>131250000</v>
      </c>
    </row>
    <row r="18" spans="1:11" ht="15.75" x14ac:dyDescent="0.25">
      <c r="A18" s="119"/>
      <c r="B18" s="42">
        <v>3</v>
      </c>
      <c r="C18" s="43" t="s">
        <v>180</v>
      </c>
      <c r="D18" s="43" t="s">
        <v>181</v>
      </c>
      <c r="E18" s="63"/>
      <c r="F18" s="64">
        <v>10000</v>
      </c>
      <c r="G18" s="65"/>
      <c r="H18" s="64">
        <v>0</v>
      </c>
      <c r="I18" s="48">
        <f>F18+G18</f>
        <v>10000</v>
      </c>
      <c r="J18" s="9">
        <f>F18*700</f>
        <v>7000000</v>
      </c>
      <c r="K18" s="9">
        <v>0</v>
      </c>
    </row>
    <row r="19" spans="1:11" ht="15.75" x14ac:dyDescent="0.25">
      <c r="A19" s="119"/>
      <c r="B19" s="42">
        <v>4</v>
      </c>
      <c r="C19" s="43" t="s">
        <v>182</v>
      </c>
      <c r="D19" s="43"/>
      <c r="E19" s="65"/>
      <c r="F19" s="64">
        <v>0</v>
      </c>
      <c r="G19" s="65"/>
      <c r="H19" s="64">
        <v>0</v>
      </c>
      <c r="I19" s="48">
        <v>0</v>
      </c>
      <c r="J19" s="9">
        <v>0</v>
      </c>
      <c r="K19" s="9">
        <v>0</v>
      </c>
    </row>
    <row r="20" spans="1:11" ht="15.75" x14ac:dyDescent="0.25">
      <c r="A20" s="119"/>
      <c r="B20" s="42">
        <v>5</v>
      </c>
      <c r="C20" s="43" t="s">
        <v>182</v>
      </c>
      <c r="D20" s="43" t="s">
        <v>181</v>
      </c>
      <c r="E20" s="63"/>
      <c r="F20" s="64">
        <v>10000</v>
      </c>
      <c r="G20" s="65"/>
      <c r="H20" s="64">
        <v>0</v>
      </c>
      <c r="I20" s="48">
        <f>F20+G20</f>
        <v>10000</v>
      </c>
      <c r="J20" s="9">
        <f>F20*700</f>
        <v>7000000</v>
      </c>
      <c r="K20" s="9">
        <v>0</v>
      </c>
    </row>
    <row r="21" spans="1:11" ht="15.75" x14ac:dyDescent="0.25">
      <c r="A21" s="119"/>
      <c r="B21" s="42">
        <v>6</v>
      </c>
      <c r="C21" s="43" t="s">
        <v>183</v>
      </c>
      <c r="D21" s="43" t="s">
        <v>178</v>
      </c>
      <c r="E21" s="63"/>
      <c r="F21" s="64">
        <v>2000</v>
      </c>
      <c r="G21" s="63"/>
      <c r="H21" s="64">
        <v>2000</v>
      </c>
      <c r="I21" s="48">
        <f>F21+H21</f>
        <v>4000</v>
      </c>
      <c r="J21" s="9">
        <f>F21*5000</f>
        <v>10000000</v>
      </c>
      <c r="K21" s="9">
        <f>H21*5000</f>
        <v>10000000</v>
      </c>
    </row>
    <row r="22" spans="1:11" ht="15.75" x14ac:dyDescent="0.25">
      <c r="A22" s="119"/>
      <c r="B22" s="42">
        <v>7</v>
      </c>
      <c r="C22" s="43" t="s">
        <v>184</v>
      </c>
      <c r="D22" s="43" t="s">
        <v>185</v>
      </c>
      <c r="E22" s="65"/>
      <c r="F22" s="64">
        <v>0</v>
      </c>
      <c r="G22" s="63"/>
      <c r="H22" s="64">
        <v>300</v>
      </c>
      <c r="I22" s="48">
        <f>E22+H22</f>
        <v>300</v>
      </c>
      <c r="J22" s="9">
        <v>0</v>
      </c>
      <c r="K22" s="9">
        <f>H22*25000</f>
        <v>7500000</v>
      </c>
    </row>
    <row r="23" spans="1:11" ht="15.75" x14ac:dyDescent="0.25">
      <c r="A23" s="119"/>
      <c r="B23" s="42">
        <v>8</v>
      </c>
      <c r="C23" s="43" t="s">
        <v>186</v>
      </c>
      <c r="D23" s="43" t="s">
        <v>178</v>
      </c>
      <c r="E23" s="63"/>
      <c r="F23" s="64">
        <v>1500</v>
      </c>
      <c r="G23" s="63"/>
      <c r="H23" s="64">
        <v>1500</v>
      </c>
      <c r="I23" s="48">
        <f>F23+H23</f>
        <v>3000</v>
      </c>
      <c r="J23" s="9">
        <f>F23*5000</f>
        <v>7500000</v>
      </c>
      <c r="K23" s="9">
        <f>H23*5000</f>
        <v>7500000</v>
      </c>
    </row>
    <row r="24" spans="1:11" ht="15.75" x14ac:dyDescent="0.25">
      <c r="A24" s="119"/>
      <c r="B24" s="42">
        <v>9</v>
      </c>
      <c r="C24" s="43" t="s">
        <v>187</v>
      </c>
      <c r="D24" s="43" t="s">
        <v>178</v>
      </c>
      <c r="E24" s="63"/>
      <c r="F24" s="64">
        <v>1500</v>
      </c>
      <c r="G24" s="63"/>
      <c r="H24" s="64">
        <v>2000</v>
      </c>
      <c r="I24" s="48">
        <f>F24+H24</f>
        <v>3500</v>
      </c>
      <c r="J24" s="9">
        <f>F24*5000</f>
        <v>7500000</v>
      </c>
      <c r="K24" s="9">
        <f>H24*5000</f>
        <v>10000000</v>
      </c>
    </row>
    <row r="25" spans="1:11" ht="15.75" x14ac:dyDescent="0.25">
      <c r="A25" s="119"/>
      <c r="B25" s="42">
        <v>10</v>
      </c>
      <c r="C25" s="43" t="s">
        <v>188</v>
      </c>
      <c r="D25" s="43" t="s">
        <v>178</v>
      </c>
      <c r="E25" s="63"/>
      <c r="F25" s="64">
        <v>2000</v>
      </c>
      <c r="G25" s="63"/>
      <c r="H25" s="64">
        <v>3000</v>
      </c>
      <c r="I25" s="48">
        <f>F25+H25</f>
        <v>5000</v>
      </c>
      <c r="J25" s="9">
        <f>F25*5000</f>
        <v>10000000</v>
      </c>
      <c r="K25" s="9">
        <f>H25*5000</f>
        <v>15000000</v>
      </c>
    </row>
    <row r="26" spans="1:11" ht="15.75" x14ac:dyDescent="0.25">
      <c r="A26" s="119"/>
      <c r="B26" s="42">
        <v>11</v>
      </c>
      <c r="C26" s="43" t="s">
        <v>189</v>
      </c>
      <c r="D26" s="43" t="s">
        <v>190</v>
      </c>
      <c r="E26" s="65">
        <v>2000</v>
      </c>
      <c r="F26" s="64"/>
      <c r="G26" s="65">
        <v>2000</v>
      </c>
      <c r="H26" s="64"/>
      <c r="I26" s="48">
        <f>E26+G26</f>
        <v>4000</v>
      </c>
      <c r="J26" s="9">
        <f>E26*1500</f>
        <v>3000000</v>
      </c>
      <c r="K26" s="9">
        <f>G26*1500</f>
        <v>3000000</v>
      </c>
    </row>
    <row r="27" spans="1:11" ht="15.75" x14ac:dyDescent="0.25">
      <c r="A27" s="119"/>
      <c r="B27" s="42">
        <v>12</v>
      </c>
      <c r="C27" s="43" t="s">
        <v>191</v>
      </c>
      <c r="D27" s="43" t="s">
        <v>178</v>
      </c>
      <c r="E27" s="63"/>
      <c r="F27" s="64">
        <v>3000</v>
      </c>
      <c r="G27" s="63"/>
      <c r="H27" s="64">
        <v>4000</v>
      </c>
      <c r="I27" s="48">
        <f>F27+H27</f>
        <v>7000</v>
      </c>
      <c r="J27" s="9">
        <f>F27*5000</f>
        <v>15000000</v>
      </c>
      <c r="K27" s="9">
        <f>H27*5000</f>
        <v>20000000</v>
      </c>
    </row>
    <row r="28" spans="1:11" ht="15.75" x14ac:dyDescent="0.25">
      <c r="A28" s="119"/>
      <c r="B28" s="42">
        <v>13</v>
      </c>
      <c r="C28" s="43" t="s">
        <v>192</v>
      </c>
      <c r="D28" s="43" t="s">
        <v>193</v>
      </c>
      <c r="E28" s="63"/>
      <c r="F28" s="64">
        <v>500</v>
      </c>
      <c r="G28" s="63"/>
      <c r="H28" s="64">
        <v>700</v>
      </c>
      <c r="I28" s="48">
        <f>F28+H28</f>
        <v>1200</v>
      </c>
      <c r="J28" s="9">
        <f t="shared" ref="J28:J32" si="2">F28*700</f>
        <v>350000</v>
      </c>
      <c r="K28" s="9">
        <f>H28*700</f>
        <v>490000</v>
      </c>
    </row>
    <row r="29" spans="1:11" ht="15.75" x14ac:dyDescent="0.25">
      <c r="A29" s="119"/>
      <c r="B29" s="42">
        <v>14</v>
      </c>
      <c r="C29" s="43" t="s">
        <v>194</v>
      </c>
      <c r="D29" s="43" t="s">
        <v>178</v>
      </c>
      <c r="E29" s="63"/>
      <c r="F29" s="64">
        <v>500</v>
      </c>
      <c r="G29" s="63"/>
      <c r="H29" s="64">
        <v>1000</v>
      </c>
      <c r="I29" s="48">
        <f>F29+H29</f>
        <v>1500</v>
      </c>
      <c r="J29" s="9">
        <f>F29*5000</f>
        <v>2500000</v>
      </c>
      <c r="K29" s="9">
        <f>H29*5000</f>
        <v>5000000</v>
      </c>
    </row>
    <row r="30" spans="1:11" ht="15.75" x14ac:dyDescent="0.25">
      <c r="A30" s="119"/>
      <c r="B30" s="42">
        <v>15</v>
      </c>
      <c r="C30" s="43" t="s">
        <v>195</v>
      </c>
      <c r="D30" s="43" t="s">
        <v>178</v>
      </c>
      <c r="E30" s="63"/>
      <c r="F30" s="64">
        <v>1000</v>
      </c>
      <c r="G30" s="63"/>
      <c r="H30" s="64">
        <v>1500</v>
      </c>
      <c r="I30" s="48">
        <f>F30+H30</f>
        <v>2500</v>
      </c>
      <c r="J30" s="9">
        <f>F30*5000</f>
        <v>5000000</v>
      </c>
      <c r="K30" s="9">
        <f>H30*5000</f>
        <v>7500000</v>
      </c>
    </row>
    <row r="31" spans="1:11" ht="15.75" x14ac:dyDescent="0.25">
      <c r="A31" s="119"/>
      <c r="B31" s="42">
        <v>16</v>
      </c>
      <c r="C31" s="43" t="s">
        <v>196</v>
      </c>
      <c r="D31" s="43" t="s">
        <v>178</v>
      </c>
      <c r="E31" s="63"/>
      <c r="F31" s="64">
        <v>1500</v>
      </c>
      <c r="G31" s="65"/>
      <c r="H31" s="64">
        <v>0</v>
      </c>
      <c r="I31" s="48">
        <f>F31+G31</f>
        <v>1500</v>
      </c>
      <c r="J31" s="9">
        <f>F31*5000</f>
        <v>7500000</v>
      </c>
      <c r="K31" s="9">
        <v>0</v>
      </c>
    </row>
    <row r="32" spans="1:11" ht="15.75" x14ac:dyDescent="0.25">
      <c r="A32" s="119"/>
      <c r="B32" s="42">
        <v>17</v>
      </c>
      <c r="C32" s="43" t="s">
        <v>197</v>
      </c>
      <c r="D32" s="43" t="s">
        <v>181</v>
      </c>
      <c r="E32" s="63"/>
      <c r="F32" s="64">
        <v>22500</v>
      </c>
      <c r="G32" s="65"/>
      <c r="H32" s="64">
        <v>0</v>
      </c>
      <c r="I32" s="48">
        <f>F32+G32</f>
        <v>22500</v>
      </c>
      <c r="J32" s="9">
        <f t="shared" si="2"/>
        <v>15750000</v>
      </c>
      <c r="K32" s="9">
        <v>0</v>
      </c>
    </row>
    <row r="33" spans="1:11" ht="15.75" x14ac:dyDescent="0.25">
      <c r="A33" s="119"/>
      <c r="B33" s="42">
        <v>18</v>
      </c>
      <c r="C33" s="43" t="s">
        <v>198</v>
      </c>
      <c r="D33" s="43" t="s">
        <v>181</v>
      </c>
      <c r="E33" s="65"/>
      <c r="F33" s="64">
        <v>0</v>
      </c>
      <c r="G33" s="65"/>
      <c r="H33" s="64">
        <v>0</v>
      </c>
      <c r="I33" s="48">
        <v>0</v>
      </c>
      <c r="J33" s="9">
        <v>0</v>
      </c>
      <c r="K33" s="9">
        <v>0</v>
      </c>
    </row>
    <row r="34" spans="1:11" ht="15.75" x14ac:dyDescent="0.25">
      <c r="A34" s="119"/>
      <c r="B34" s="42">
        <v>19</v>
      </c>
      <c r="C34" s="43" t="s">
        <v>199</v>
      </c>
      <c r="D34" s="43" t="s">
        <v>178</v>
      </c>
      <c r="E34" s="65"/>
      <c r="F34" s="64">
        <v>0</v>
      </c>
      <c r="G34" s="65"/>
      <c r="H34" s="64">
        <v>0</v>
      </c>
      <c r="I34" s="48">
        <v>0</v>
      </c>
      <c r="J34" s="9">
        <v>0</v>
      </c>
      <c r="K34" s="9">
        <v>0</v>
      </c>
    </row>
    <row r="35" spans="1:11" ht="15.75" x14ac:dyDescent="0.25">
      <c r="A35" s="119" t="s">
        <v>200</v>
      </c>
      <c r="B35" s="42">
        <v>1</v>
      </c>
      <c r="C35" s="72" t="s">
        <v>201</v>
      </c>
      <c r="D35" s="43" t="s">
        <v>190</v>
      </c>
      <c r="E35" s="65">
        <v>80310</v>
      </c>
      <c r="F35" s="64"/>
      <c r="G35" s="65">
        <v>70282</v>
      </c>
      <c r="H35" s="64"/>
      <c r="I35" s="48">
        <f>E35+G35</f>
        <v>150592</v>
      </c>
      <c r="J35" s="9">
        <f>E35*1500</f>
        <v>120465000</v>
      </c>
      <c r="K35" s="9">
        <f>G35*1500</f>
        <v>105423000</v>
      </c>
    </row>
    <row r="36" spans="1:11" ht="15.75" x14ac:dyDescent="0.25">
      <c r="A36" s="119"/>
      <c r="B36" s="42">
        <v>2</v>
      </c>
      <c r="C36" s="43" t="s">
        <v>202</v>
      </c>
      <c r="D36" s="43" t="s">
        <v>203</v>
      </c>
      <c r="E36" s="63"/>
      <c r="F36" s="64">
        <v>11690</v>
      </c>
      <c r="G36" s="65"/>
      <c r="H36" s="64">
        <v>0</v>
      </c>
      <c r="I36" s="48">
        <f>F36+G36</f>
        <v>11690</v>
      </c>
      <c r="J36" s="9">
        <f t="shared" ref="J36:J42" si="3">F36*700</f>
        <v>8183000</v>
      </c>
      <c r="K36" s="9">
        <v>0</v>
      </c>
    </row>
    <row r="37" spans="1:11" ht="15.75" x14ac:dyDescent="0.25">
      <c r="A37" s="119"/>
      <c r="B37" s="42">
        <v>3</v>
      </c>
      <c r="C37" s="43" t="s">
        <v>204</v>
      </c>
      <c r="D37" s="43" t="s">
        <v>205</v>
      </c>
      <c r="E37" s="63"/>
      <c r="F37" s="64">
        <v>10000</v>
      </c>
      <c r="G37" s="63"/>
      <c r="H37" s="64">
        <v>3698</v>
      </c>
      <c r="I37" s="48">
        <f>F37+H37</f>
        <v>13698</v>
      </c>
      <c r="J37" s="9">
        <f t="shared" si="3"/>
        <v>7000000</v>
      </c>
      <c r="K37" s="9">
        <f>H37*700</f>
        <v>2588600</v>
      </c>
    </row>
    <row r="38" spans="1:11" ht="15.75" x14ac:dyDescent="0.25">
      <c r="A38" s="119"/>
      <c r="B38" s="42">
        <v>4</v>
      </c>
      <c r="C38" s="43" t="s">
        <v>206</v>
      </c>
      <c r="D38" s="43" t="s">
        <v>205</v>
      </c>
      <c r="E38" s="63"/>
      <c r="F38" s="64">
        <v>10000</v>
      </c>
      <c r="G38" s="63"/>
      <c r="H38" s="64">
        <v>7200</v>
      </c>
      <c r="I38" s="48">
        <f>F38+H38</f>
        <v>17200</v>
      </c>
      <c r="J38" s="9">
        <f t="shared" si="3"/>
        <v>7000000</v>
      </c>
      <c r="K38" s="9">
        <f>H38*700</f>
        <v>5040000</v>
      </c>
    </row>
    <row r="39" spans="1:11" ht="15.75" x14ac:dyDescent="0.25">
      <c r="A39" s="119"/>
      <c r="B39" s="42">
        <v>5</v>
      </c>
      <c r="C39" s="43" t="s">
        <v>207</v>
      </c>
      <c r="D39" s="43" t="s">
        <v>205</v>
      </c>
      <c r="E39" s="63"/>
      <c r="F39" s="64">
        <v>7500</v>
      </c>
      <c r="G39" s="63"/>
      <c r="H39" s="64">
        <v>7876</v>
      </c>
      <c r="I39" s="48">
        <f>F39+H39</f>
        <v>15376</v>
      </c>
      <c r="J39" s="9">
        <f t="shared" si="3"/>
        <v>5250000</v>
      </c>
      <c r="K39" s="9">
        <f>H39*700</f>
        <v>5513200</v>
      </c>
    </row>
    <row r="40" spans="1:11" ht="15.75" x14ac:dyDescent="0.25">
      <c r="A40" s="119"/>
      <c r="B40" s="42">
        <v>6</v>
      </c>
      <c r="C40" s="43" t="s">
        <v>208</v>
      </c>
      <c r="D40" s="43" t="s">
        <v>205</v>
      </c>
      <c r="E40" s="63"/>
      <c r="F40" s="64">
        <v>10200</v>
      </c>
      <c r="G40" s="65"/>
      <c r="H40" s="64">
        <v>0</v>
      </c>
      <c r="I40" s="48">
        <f>F40+G40</f>
        <v>10200</v>
      </c>
      <c r="J40" s="9">
        <f t="shared" si="3"/>
        <v>7140000</v>
      </c>
      <c r="K40" s="9">
        <v>0</v>
      </c>
    </row>
    <row r="41" spans="1:11" ht="15.75" x14ac:dyDescent="0.25">
      <c r="A41" s="119"/>
      <c r="B41" s="42">
        <v>7</v>
      </c>
      <c r="C41" s="43" t="s">
        <v>209</v>
      </c>
      <c r="D41" s="43" t="s">
        <v>205</v>
      </c>
      <c r="E41" s="63"/>
      <c r="F41" s="64">
        <v>2250</v>
      </c>
      <c r="G41" s="63"/>
      <c r="H41" s="64">
        <v>5100</v>
      </c>
      <c r="I41" s="48">
        <f>F41+H41</f>
        <v>7350</v>
      </c>
      <c r="J41" s="9">
        <f t="shared" si="3"/>
        <v>1575000</v>
      </c>
      <c r="K41" s="9">
        <f>H41*700</f>
        <v>3570000</v>
      </c>
    </row>
    <row r="42" spans="1:11" ht="15.75" x14ac:dyDescent="0.25">
      <c r="A42" s="119"/>
      <c r="B42" s="42">
        <v>8</v>
      </c>
      <c r="C42" s="43" t="s">
        <v>210</v>
      </c>
      <c r="D42" s="43" t="s">
        <v>211</v>
      </c>
      <c r="E42" s="63"/>
      <c r="F42" s="64">
        <v>1650</v>
      </c>
      <c r="G42" s="63"/>
      <c r="H42" s="64">
        <v>4335</v>
      </c>
      <c r="I42" s="48">
        <f>F42+H42</f>
        <v>5985</v>
      </c>
      <c r="J42" s="9">
        <f t="shared" si="3"/>
        <v>1155000</v>
      </c>
      <c r="K42" s="9">
        <f>H42*700</f>
        <v>3034500</v>
      </c>
    </row>
    <row r="43" spans="1:11" ht="15.75" x14ac:dyDescent="0.25">
      <c r="A43" s="119"/>
      <c r="B43" s="42">
        <v>9</v>
      </c>
      <c r="C43" s="43" t="s">
        <v>210</v>
      </c>
      <c r="D43" s="43" t="s">
        <v>212</v>
      </c>
      <c r="E43" s="63"/>
      <c r="F43" s="64">
        <v>1450</v>
      </c>
      <c r="G43" s="63"/>
      <c r="H43" s="64">
        <v>3545</v>
      </c>
      <c r="I43" s="48">
        <f>F43+H43</f>
        <v>4995</v>
      </c>
      <c r="J43" s="9">
        <f>F43*1000</f>
        <v>1450000</v>
      </c>
      <c r="K43" s="9">
        <f>H43*1000</f>
        <v>3545000</v>
      </c>
    </row>
    <row r="44" spans="1:11" ht="15.75" x14ac:dyDescent="0.25">
      <c r="A44" s="119"/>
      <c r="B44" s="42">
        <v>10</v>
      </c>
      <c r="C44" s="43" t="s">
        <v>210</v>
      </c>
      <c r="D44" s="43" t="s">
        <v>213</v>
      </c>
      <c r="E44" s="63"/>
      <c r="F44" s="64">
        <v>1200</v>
      </c>
      <c r="G44" s="63"/>
      <c r="H44" s="64">
        <v>3750</v>
      </c>
      <c r="I44" s="48">
        <f>F44+H44</f>
        <v>4950</v>
      </c>
      <c r="J44" s="9">
        <f>F44*1000</f>
        <v>1200000</v>
      </c>
      <c r="K44" s="9">
        <f>H44*1000</f>
        <v>3750000</v>
      </c>
    </row>
    <row r="45" spans="1:11" ht="15.75" x14ac:dyDescent="0.25">
      <c r="A45" s="119"/>
      <c r="B45" s="42">
        <v>11</v>
      </c>
      <c r="C45" s="43" t="s">
        <v>214</v>
      </c>
      <c r="D45" s="43" t="s">
        <v>215</v>
      </c>
      <c r="E45" s="65">
        <v>1000</v>
      </c>
      <c r="F45" s="64"/>
      <c r="G45" s="65">
        <v>960</v>
      </c>
      <c r="H45" s="64"/>
      <c r="I45" s="48">
        <f t="shared" ref="I45:I46" si="4">E45+G45</f>
        <v>1960</v>
      </c>
      <c r="J45" s="9">
        <f>E45*2140</f>
        <v>2140000</v>
      </c>
      <c r="K45" s="9">
        <f>G45*2140</f>
        <v>2054400</v>
      </c>
    </row>
    <row r="46" spans="1:11" ht="15.75" x14ac:dyDescent="0.25">
      <c r="A46" s="119"/>
      <c r="B46" s="42">
        <v>12</v>
      </c>
      <c r="C46" s="43" t="s">
        <v>216</v>
      </c>
      <c r="D46" s="43" t="s">
        <v>215</v>
      </c>
      <c r="E46" s="65">
        <v>900</v>
      </c>
      <c r="F46" s="64"/>
      <c r="G46" s="65">
        <v>0</v>
      </c>
      <c r="H46" s="64"/>
      <c r="I46" s="48">
        <f t="shared" si="4"/>
        <v>900</v>
      </c>
      <c r="J46" s="9">
        <f>E46*2140</f>
        <v>1926000</v>
      </c>
      <c r="K46" s="9">
        <v>0</v>
      </c>
    </row>
    <row r="47" spans="1:11" ht="15.75" x14ac:dyDescent="0.25">
      <c r="A47" s="119"/>
      <c r="B47" s="42">
        <v>13</v>
      </c>
      <c r="C47" s="43" t="s">
        <v>217</v>
      </c>
      <c r="D47" s="43" t="s">
        <v>218</v>
      </c>
      <c r="E47" s="63"/>
      <c r="F47" s="64">
        <v>18000</v>
      </c>
      <c r="G47" s="65"/>
      <c r="H47" s="64">
        <v>0</v>
      </c>
      <c r="I47" s="48">
        <f>F47+H47</f>
        <v>18000</v>
      </c>
      <c r="J47" s="9">
        <f>F47*700</f>
        <v>12600000</v>
      </c>
      <c r="K47" s="9">
        <v>0</v>
      </c>
    </row>
    <row r="48" spans="1:11" ht="15.75" x14ac:dyDescent="0.25">
      <c r="A48" s="119"/>
      <c r="B48" s="42">
        <v>14</v>
      </c>
      <c r="C48" s="43" t="s">
        <v>219</v>
      </c>
      <c r="D48" s="43" t="s">
        <v>205</v>
      </c>
      <c r="E48" s="65"/>
      <c r="F48" s="64">
        <v>0</v>
      </c>
      <c r="G48" s="63"/>
      <c r="H48" s="64">
        <v>3100</v>
      </c>
      <c r="I48" s="48">
        <f>F48+H48</f>
        <v>3100</v>
      </c>
      <c r="J48" s="9">
        <v>0</v>
      </c>
      <c r="K48" s="9">
        <f>H48*700</f>
        <v>2170000</v>
      </c>
    </row>
    <row r="49" spans="1:11" ht="15.75" x14ac:dyDescent="0.25">
      <c r="A49" s="119"/>
      <c r="B49" s="42">
        <v>15</v>
      </c>
      <c r="C49" s="43" t="s">
        <v>220</v>
      </c>
      <c r="D49" s="43" t="s">
        <v>221</v>
      </c>
      <c r="E49" s="65"/>
      <c r="F49" s="64">
        <v>0</v>
      </c>
      <c r="G49" s="65"/>
      <c r="H49" s="64">
        <v>0</v>
      </c>
      <c r="I49" s="48">
        <v>0</v>
      </c>
      <c r="J49" s="9">
        <v>0</v>
      </c>
      <c r="K49" s="9">
        <v>0</v>
      </c>
    </row>
    <row r="50" spans="1:11" ht="15.75" x14ac:dyDescent="0.25">
      <c r="A50" s="119"/>
      <c r="B50" s="42">
        <v>16</v>
      </c>
      <c r="C50" s="43" t="s">
        <v>222</v>
      </c>
      <c r="D50" s="43" t="s">
        <v>213</v>
      </c>
      <c r="E50" s="65"/>
      <c r="F50" s="64">
        <v>0</v>
      </c>
      <c r="G50" s="65"/>
      <c r="H50" s="64">
        <v>0</v>
      </c>
      <c r="I50" s="48">
        <v>0</v>
      </c>
      <c r="J50" s="9">
        <v>0</v>
      </c>
      <c r="K50" s="9">
        <v>0</v>
      </c>
    </row>
    <row r="51" spans="1:11" ht="15.75" x14ac:dyDescent="0.25">
      <c r="A51" s="119"/>
      <c r="B51" s="42">
        <v>17</v>
      </c>
      <c r="C51" s="43" t="s">
        <v>222</v>
      </c>
      <c r="D51" s="43" t="s">
        <v>223</v>
      </c>
      <c r="E51" s="65"/>
      <c r="F51" s="64">
        <v>0</v>
      </c>
      <c r="G51" s="65"/>
      <c r="H51" s="64">
        <v>0</v>
      </c>
      <c r="I51" s="48">
        <v>0</v>
      </c>
      <c r="J51" s="9">
        <v>0</v>
      </c>
      <c r="K51" s="9">
        <v>0</v>
      </c>
    </row>
    <row r="52" spans="1:11" ht="31.5" x14ac:dyDescent="0.25">
      <c r="A52" s="119"/>
      <c r="B52" s="42">
        <v>18</v>
      </c>
      <c r="C52" s="43" t="s">
        <v>224</v>
      </c>
      <c r="D52" s="43" t="s">
        <v>225</v>
      </c>
      <c r="E52" s="65"/>
      <c r="F52" s="64">
        <v>0</v>
      </c>
      <c r="G52" s="65"/>
      <c r="H52" s="64">
        <v>0</v>
      </c>
      <c r="I52" s="48">
        <v>0</v>
      </c>
      <c r="J52" s="9">
        <v>0</v>
      </c>
      <c r="K52" s="9">
        <v>0</v>
      </c>
    </row>
    <row r="53" spans="1:11" ht="15.75" x14ac:dyDescent="0.25">
      <c r="A53" s="119" t="s">
        <v>226</v>
      </c>
      <c r="B53" s="42">
        <v>1</v>
      </c>
      <c r="C53" s="43" t="s">
        <v>227</v>
      </c>
      <c r="D53" s="43" t="s">
        <v>228</v>
      </c>
      <c r="E53" s="63"/>
      <c r="F53" s="64">
        <v>1247</v>
      </c>
      <c r="G53" s="65"/>
      <c r="H53" s="64">
        <v>0</v>
      </c>
      <c r="I53" s="48">
        <f>F53+G53</f>
        <v>1247</v>
      </c>
      <c r="J53" s="9">
        <f>F53*1000</f>
        <v>1247000</v>
      </c>
      <c r="K53" s="9">
        <v>0</v>
      </c>
    </row>
    <row r="54" spans="1:11" ht="15.75" x14ac:dyDescent="0.25">
      <c r="A54" s="119"/>
      <c r="B54" s="42">
        <v>2</v>
      </c>
      <c r="C54" s="43" t="s">
        <v>227</v>
      </c>
      <c r="D54" s="43" t="s">
        <v>229</v>
      </c>
      <c r="E54" s="63"/>
      <c r="F54" s="64">
        <v>1007</v>
      </c>
      <c r="G54" s="65"/>
      <c r="H54" s="64">
        <v>0</v>
      </c>
      <c r="I54" s="48">
        <f>F54+G54</f>
        <v>1007</v>
      </c>
      <c r="J54" s="9">
        <f>F54*700</f>
        <v>704900</v>
      </c>
      <c r="K54" s="9">
        <v>0</v>
      </c>
    </row>
    <row r="55" spans="1:11" ht="15.75" x14ac:dyDescent="0.25">
      <c r="A55" s="119"/>
      <c r="B55" s="42">
        <v>3</v>
      </c>
      <c r="C55" s="43" t="s">
        <v>230</v>
      </c>
      <c r="D55" s="43" t="s">
        <v>229</v>
      </c>
      <c r="E55" s="63"/>
      <c r="F55" s="64">
        <v>15000</v>
      </c>
      <c r="G55" s="65"/>
      <c r="H55" s="64">
        <v>0</v>
      </c>
      <c r="I55" s="48">
        <f>F55+G55</f>
        <v>15000</v>
      </c>
      <c r="J55" s="9">
        <f>F55*700</f>
        <v>10500000</v>
      </c>
      <c r="K55" s="9">
        <v>0</v>
      </c>
    </row>
    <row r="56" spans="1:11" ht="15.75" x14ac:dyDescent="0.25">
      <c r="A56" s="119"/>
      <c r="B56" s="42">
        <v>4</v>
      </c>
      <c r="C56" s="43" t="s">
        <v>231</v>
      </c>
      <c r="D56" s="43" t="s">
        <v>229</v>
      </c>
      <c r="E56" s="63"/>
      <c r="F56" s="64">
        <v>1500</v>
      </c>
      <c r="G56" s="63"/>
      <c r="H56" s="64">
        <v>1500</v>
      </c>
      <c r="I56" s="48">
        <f>F56+H56</f>
        <v>3000</v>
      </c>
      <c r="J56" s="9">
        <f>F56*700</f>
        <v>1050000</v>
      </c>
      <c r="K56" s="9">
        <f>H56*700</f>
        <v>1050000</v>
      </c>
    </row>
    <row r="57" spans="1:11" ht="15.75" x14ac:dyDescent="0.25">
      <c r="A57" s="119"/>
      <c r="B57" s="42">
        <v>5</v>
      </c>
      <c r="C57" s="43" t="s">
        <v>232</v>
      </c>
      <c r="D57" s="43" t="s">
        <v>233</v>
      </c>
      <c r="E57" s="63"/>
      <c r="F57" s="64">
        <v>1000</v>
      </c>
      <c r="G57" s="65"/>
      <c r="H57" s="64">
        <v>0</v>
      </c>
      <c r="I57" s="48">
        <f>F57+G57</f>
        <v>1000</v>
      </c>
      <c r="J57" s="9">
        <f>F57*1000</f>
        <v>1000000</v>
      </c>
      <c r="K57" s="9">
        <v>0</v>
      </c>
    </row>
    <row r="58" spans="1:11" ht="15.75" x14ac:dyDescent="0.25">
      <c r="A58" s="119"/>
      <c r="B58" s="42">
        <v>6</v>
      </c>
      <c r="C58" s="43" t="s">
        <v>234</v>
      </c>
      <c r="D58" s="43" t="s">
        <v>229</v>
      </c>
      <c r="E58" s="63"/>
      <c r="F58" s="64">
        <v>350</v>
      </c>
      <c r="G58" s="65"/>
      <c r="H58" s="64">
        <v>0</v>
      </c>
      <c r="I58" s="48">
        <f>F58+G58</f>
        <v>350</v>
      </c>
      <c r="J58" s="9">
        <f>F58*700</f>
        <v>245000</v>
      </c>
      <c r="K58" s="9">
        <v>0</v>
      </c>
    </row>
    <row r="59" spans="1:11" ht="15.75" x14ac:dyDescent="0.25">
      <c r="A59" s="119"/>
      <c r="B59" s="42">
        <v>7</v>
      </c>
      <c r="C59" s="43" t="s">
        <v>235</v>
      </c>
      <c r="D59" s="43" t="s">
        <v>233</v>
      </c>
      <c r="E59" s="63"/>
      <c r="F59" s="64">
        <v>700</v>
      </c>
      <c r="G59" s="65"/>
      <c r="H59" s="64">
        <v>0</v>
      </c>
      <c r="I59" s="48">
        <f>F59+G59</f>
        <v>700</v>
      </c>
      <c r="J59" s="9">
        <f>F59*1000</f>
        <v>700000</v>
      </c>
      <c r="K59" s="9">
        <v>0</v>
      </c>
    </row>
    <row r="60" spans="1:11" ht="15.75" x14ac:dyDescent="0.25">
      <c r="A60" s="119"/>
      <c r="B60" s="42">
        <v>8</v>
      </c>
      <c r="C60" s="43" t="s">
        <v>236</v>
      </c>
      <c r="D60" s="43" t="s">
        <v>229</v>
      </c>
      <c r="E60" s="63"/>
      <c r="F60" s="64">
        <v>800</v>
      </c>
      <c r="G60" s="65"/>
      <c r="H60" s="64">
        <v>0</v>
      </c>
      <c r="I60" s="48">
        <f>F60+G60</f>
        <v>800</v>
      </c>
      <c r="J60" s="9">
        <f>F60*700</f>
        <v>560000</v>
      </c>
      <c r="K60" s="9">
        <v>0</v>
      </c>
    </row>
    <row r="61" spans="1:11" ht="15.75" x14ac:dyDescent="0.25">
      <c r="A61" s="119"/>
      <c r="B61" s="42">
        <v>9</v>
      </c>
      <c r="C61" s="43" t="s">
        <v>237</v>
      </c>
      <c r="D61" s="43" t="s">
        <v>233</v>
      </c>
      <c r="E61" s="63"/>
      <c r="F61" s="64">
        <v>200</v>
      </c>
      <c r="G61" s="65"/>
      <c r="H61" s="64">
        <v>0</v>
      </c>
      <c r="I61" s="48">
        <f>F61+G61</f>
        <v>200</v>
      </c>
      <c r="J61" s="9">
        <f>F61*1000</f>
        <v>200000</v>
      </c>
      <c r="K61" s="9">
        <v>0</v>
      </c>
    </row>
    <row r="62" spans="1:11" ht="15.75" x14ac:dyDescent="0.25">
      <c r="A62" s="119"/>
      <c r="B62" s="42">
        <v>10</v>
      </c>
      <c r="C62" s="43" t="s">
        <v>237</v>
      </c>
      <c r="D62" s="43" t="s">
        <v>229</v>
      </c>
      <c r="E62" s="65"/>
      <c r="F62" s="64">
        <v>0</v>
      </c>
      <c r="G62" s="65"/>
      <c r="H62" s="64">
        <v>0</v>
      </c>
      <c r="I62" s="48">
        <v>0</v>
      </c>
      <c r="J62" s="9">
        <v>0</v>
      </c>
      <c r="K62" s="9">
        <v>0</v>
      </c>
    </row>
    <row r="63" spans="1:11" ht="15.75" x14ac:dyDescent="0.25">
      <c r="A63" s="119"/>
      <c r="B63" s="42">
        <v>11</v>
      </c>
      <c r="C63" s="43" t="s">
        <v>238</v>
      </c>
      <c r="D63" s="43" t="s">
        <v>239</v>
      </c>
      <c r="E63" s="63"/>
      <c r="F63" s="64">
        <v>260</v>
      </c>
      <c r="G63" s="63"/>
      <c r="H63" s="64">
        <v>740</v>
      </c>
      <c r="I63" s="48">
        <f>F63+H63</f>
        <v>1000</v>
      </c>
      <c r="J63" s="9">
        <f>F63*700</f>
        <v>182000</v>
      </c>
      <c r="K63" s="9">
        <f>H63*700</f>
        <v>518000</v>
      </c>
    </row>
    <row r="64" spans="1:11" ht="15.75" x14ac:dyDescent="0.25">
      <c r="A64" s="119"/>
      <c r="B64" s="42">
        <v>12</v>
      </c>
      <c r="C64" s="43" t="s">
        <v>230</v>
      </c>
      <c r="D64" s="43" t="s">
        <v>229</v>
      </c>
      <c r="E64" s="65"/>
      <c r="F64" s="64">
        <v>0</v>
      </c>
      <c r="G64" s="65"/>
      <c r="H64" s="64">
        <v>0</v>
      </c>
      <c r="I64" s="48">
        <v>0</v>
      </c>
      <c r="J64" s="9">
        <v>0</v>
      </c>
      <c r="K64" s="9">
        <v>0</v>
      </c>
    </row>
    <row r="65" spans="1:11" ht="15.75" x14ac:dyDescent="0.25">
      <c r="A65" s="119"/>
      <c r="B65" s="42">
        <v>13</v>
      </c>
      <c r="C65" s="43" t="s">
        <v>240</v>
      </c>
      <c r="D65" s="43" t="s">
        <v>241</v>
      </c>
      <c r="E65" s="65"/>
      <c r="F65" s="64">
        <v>0</v>
      </c>
      <c r="G65" s="65"/>
      <c r="H65" s="64">
        <v>0</v>
      </c>
      <c r="I65" s="48">
        <v>0</v>
      </c>
      <c r="J65" s="9">
        <v>0</v>
      </c>
      <c r="K65" s="9">
        <v>0</v>
      </c>
    </row>
    <row r="66" spans="1:11" ht="15.75" x14ac:dyDescent="0.25">
      <c r="A66" s="119"/>
      <c r="B66" s="42">
        <v>14</v>
      </c>
      <c r="C66" s="43" t="s">
        <v>242</v>
      </c>
      <c r="D66" s="43" t="s">
        <v>229</v>
      </c>
      <c r="E66" s="65"/>
      <c r="F66" s="64">
        <v>0</v>
      </c>
      <c r="G66" s="65"/>
      <c r="H66" s="64">
        <v>0</v>
      </c>
      <c r="I66" s="48">
        <v>0</v>
      </c>
      <c r="J66" s="9">
        <v>0</v>
      </c>
      <c r="K66" s="9">
        <v>0</v>
      </c>
    </row>
    <row r="67" spans="1:11" ht="15.75" x14ac:dyDescent="0.25">
      <c r="A67" s="119"/>
      <c r="B67" s="42">
        <v>15</v>
      </c>
      <c r="C67" s="43" t="s">
        <v>237</v>
      </c>
      <c r="D67" s="43" t="s">
        <v>233</v>
      </c>
      <c r="E67" s="65"/>
      <c r="F67" s="64">
        <v>0</v>
      </c>
      <c r="G67" s="65"/>
      <c r="H67" s="64">
        <v>0</v>
      </c>
      <c r="I67" s="48">
        <v>0</v>
      </c>
      <c r="J67" s="9">
        <v>0</v>
      </c>
      <c r="K67" s="9">
        <v>0</v>
      </c>
    </row>
    <row r="68" spans="1:11" ht="15.75" x14ac:dyDescent="0.25">
      <c r="A68" s="119"/>
      <c r="B68" s="42">
        <v>16</v>
      </c>
      <c r="C68" s="43" t="s">
        <v>243</v>
      </c>
      <c r="D68" s="43" t="s">
        <v>229</v>
      </c>
      <c r="E68" s="65"/>
      <c r="F68" s="64">
        <v>0</v>
      </c>
      <c r="G68" s="65"/>
      <c r="H68" s="64">
        <v>0</v>
      </c>
      <c r="I68" s="48">
        <v>0</v>
      </c>
      <c r="J68" s="9">
        <v>0</v>
      </c>
      <c r="K68" s="9">
        <v>0</v>
      </c>
    </row>
    <row r="69" spans="1:11" ht="15.75" x14ac:dyDescent="0.25">
      <c r="A69" s="119"/>
      <c r="B69" s="42">
        <v>17</v>
      </c>
      <c r="C69" s="43" t="s">
        <v>244</v>
      </c>
      <c r="D69" s="43" t="s">
        <v>229</v>
      </c>
      <c r="E69" s="65"/>
      <c r="F69" s="64">
        <v>0</v>
      </c>
      <c r="G69" s="65"/>
      <c r="H69" s="64">
        <v>0</v>
      </c>
      <c r="I69" s="48">
        <v>0</v>
      </c>
      <c r="J69" s="9">
        <v>0</v>
      </c>
      <c r="K69" s="9">
        <v>0</v>
      </c>
    </row>
    <row r="70" spans="1:11" ht="15.75" x14ac:dyDescent="0.25">
      <c r="A70" s="119"/>
      <c r="B70" s="42">
        <v>18</v>
      </c>
      <c r="C70" s="43" t="s">
        <v>244</v>
      </c>
      <c r="D70" s="43" t="s">
        <v>241</v>
      </c>
      <c r="E70" s="65"/>
      <c r="F70" s="64">
        <v>0</v>
      </c>
      <c r="G70" s="65"/>
      <c r="H70" s="64">
        <v>0</v>
      </c>
      <c r="I70" s="48">
        <v>0</v>
      </c>
      <c r="J70" s="9">
        <v>0</v>
      </c>
      <c r="K70" s="9">
        <v>0</v>
      </c>
    </row>
    <row r="71" spans="1:11" ht="15.75" x14ac:dyDescent="0.25">
      <c r="A71" s="119"/>
      <c r="B71" s="42">
        <v>19</v>
      </c>
      <c r="C71" s="43" t="s">
        <v>240</v>
      </c>
      <c r="D71" s="43" t="s">
        <v>229</v>
      </c>
      <c r="E71" s="65"/>
      <c r="F71" s="64">
        <v>0</v>
      </c>
      <c r="G71" s="65"/>
      <c r="H71" s="64">
        <v>0</v>
      </c>
      <c r="I71" s="48">
        <v>0</v>
      </c>
      <c r="J71" s="9">
        <v>0</v>
      </c>
      <c r="K71" s="9">
        <v>0</v>
      </c>
    </row>
    <row r="72" spans="1:11" ht="15.75" x14ac:dyDescent="0.25">
      <c r="A72" s="119"/>
      <c r="B72" s="42">
        <v>20</v>
      </c>
      <c r="C72" s="43" t="s">
        <v>245</v>
      </c>
      <c r="D72" s="43" t="s">
        <v>229</v>
      </c>
      <c r="E72" s="65"/>
      <c r="F72" s="64">
        <v>0</v>
      </c>
      <c r="G72" s="65"/>
      <c r="H72" s="64">
        <v>0</v>
      </c>
      <c r="I72" s="48">
        <v>0</v>
      </c>
      <c r="J72" s="9">
        <v>0</v>
      </c>
      <c r="K72" s="9">
        <v>0</v>
      </c>
    </row>
    <row r="73" spans="1:11" ht="15.75" x14ac:dyDescent="0.25">
      <c r="A73" s="119"/>
      <c r="B73" s="42">
        <v>21</v>
      </c>
      <c r="C73" s="43" t="s">
        <v>245</v>
      </c>
      <c r="D73" s="43" t="s">
        <v>241</v>
      </c>
      <c r="E73" s="65"/>
      <c r="F73" s="64">
        <v>0</v>
      </c>
      <c r="G73" s="65"/>
      <c r="H73" s="64">
        <v>0</v>
      </c>
      <c r="I73" s="48">
        <v>0</v>
      </c>
      <c r="J73" s="9">
        <v>0</v>
      </c>
      <c r="K73" s="9">
        <v>0</v>
      </c>
    </row>
    <row r="74" spans="1:11" ht="15.75" x14ac:dyDescent="0.25">
      <c r="A74" s="119"/>
      <c r="B74" s="42">
        <v>22</v>
      </c>
      <c r="C74" s="43" t="s">
        <v>246</v>
      </c>
      <c r="D74" s="43" t="s">
        <v>233</v>
      </c>
      <c r="E74" s="65"/>
      <c r="F74" s="64">
        <v>0</v>
      </c>
      <c r="G74" s="65"/>
      <c r="H74" s="64">
        <v>0</v>
      </c>
      <c r="I74" s="48">
        <v>0</v>
      </c>
      <c r="J74" s="9">
        <v>0</v>
      </c>
      <c r="K74" s="9">
        <v>0</v>
      </c>
    </row>
    <row r="75" spans="1:11" ht="15.75" x14ac:dyDescent="0.25">
      <c r="A75" s="119"/>
      <c r="B75" s="42">
        <v>23</v>
      </c>
      <c r="C75" s="43" t="s">
        <v>246</v>
      </c>
      <c r="D75" s="43" t="s">
        <v>229</v>
      </c>
      <c r="E75" s="65"/>
      <c r="F75" s="64">
        <v>0</v>
      </c>
      <c r="G75" s="65"/>
      <c r="H75" s="64">
        <v>0</v>
      </c>
      <c r="I75" s="48">
        <v>0</v>
      </c>
      <c r="J75" s="9">
        <v>0</v>
      </c>
      <c r="K75" s="9">
        <v>0</v>
      </c>
    </row>
    <row r="76" spans="1:11" ht="15.75" x14ac:dyDescent="0.25">
      <c r="A76" s="119"/>
      <c r="B76" s="42">
        <v>24</v>
      </c>
      <c r="C76" s="43" t="s">
        <v>247</v>
      </c>
      <c r="D76" s="43" t="s">
        <v>241</v>
      </c>
      <c r="E76" s="65"/>
      <c r="F76" s="64">
        <v>0</v>
      </c>
      <c r="G76" s="65"/>
      <c r="H76" s="64">
        <v>0</v>
      </c>
      <c r="I76" s="48">
        <v>0</v>
      </c>
      <c r="J76" s="9">
        <v>0</v>
      </c>
      <c r="K76" s="9">
        <v>0</v>
      </c>
    </row>
    <row r="77" spans="1:11" ht="15.75" x14ac:dyDescent="0.25">
      <c r="A77" s="119"/>
      <c r="B77" s="42">
        <v>25</v>
      </c>
      <c r="C77" s="43" t="s">
        <v>247</v>
      </c>
      <c r="D77" s="43" t="s">
        <v>229</v>
      </c>
      <c r="E77" s="65"/>
      <c r="F77" s="64">
        <v>0</v>
      </c>
      <c r="G77" s="65"/>
      <c r="H77" s="64">
        <v>0</v>
      </c>
      <c r="I77" s="48">
        <v>0</v>
      </c>
      <c r="J77" s="9">
        <v>0</v>
      </c>
      <c r="K77" s="9">
        <v>0</v>
      </c>
    </row>
    <row r="78" spans="1:11" ht="15.75" x14ac:dyDescent="0.25">
      <c r="A78" s="119"/>
      <c r="B78" s="42">
        <v>26</v>
      </c>
      <c r="C78" s="43" t="s">
        <v>243</v>
      </c>
      <c r="D78" s="43" t="s">
        <v>229</v>
      </c>
      <c r="E78" s="65"/>
      <c r="F78" s="64">
        <v>0</v>
      </c>
      <c r="G78" s="65"/>
      <c r="H78" s="64">
        <v>0</v>
      </c>
      <c r="I78" s="48">
        <v>0</v>
      </c>
      <c r="J78" s="9">
        <v>0</v>
      </c>
      <c r="K78" s="9">
        <v>0</v>
      </c>
    </row>
    <row r="79" spans="1:11" ht="15.75" x14ac:dyDescent="0.25">
      <c r="A79" s="119"/>
      <c r="B79" s="42">
        <v>27</v>
      </c>
      <c r="C79" s="43" t="s">
        <v>243</v>
      </c>
      <c r="D79" s="43" t="s">
        <v>233</v>
      </c>
      <c r="E79" s="65"/>
      <c r="F79" s="64">
        <v>0</v>
      </c>
      <c r="G79" s="65"/>
      <c r="H79" s="64">
        <v>0</v>
      </c>
      <c r="I79" s="48">
        <v>0</v>
      </c>
      <c r="J79" s="9">
        <v>0</v>
      </c>
      <c r="K79" s="9">
        <v>0</v>
      </c>
    </row>
    <row r="80" spans="1:11" ht="15.75" x14ac:dyDescent="0.25">
      <c r="A80" s="119"/>
      <c r="B80" s="42">
        <v>28</v>
      </c>
      <c r="C80" s="43" t="s">
        <v>243</v>
      </c>
      <c r="D80" s="43" t="s">
        <v>229</v>
      </c>
      <c r="E80" s="65"/>
      <c r="F80" s="64">
        <v>0</v>
      </c>
      <c r="G80" s="65"/>
      <c r="H80" s="64">
        <v>0</v>
      </c>
      <c r="I80" s="48">
        <v>0</v>
      </c>
      <c r="J80" s="9">
        <v>0</v>
      </c>
      <c r="K80" s="9">
        <v>0</v>
      </c>
    </row>
    <row r="81" spans="1:11" ht="15.75" x14ac:dyDescent="0.25">
      <c r="A81" s="119"/>
      <c r="B81" s="42">
        <v>29</v>
      </c>
      <c r="C81" s="43" t="s">
        <v>231</v>
      </c>
      <c r="D81" s="43" t="s">
        <v>229</v>
      </c>
      <c r="E81" s="65"/>
      <c r="F81" s="64">
        <v>0</v>
      </c>
      <c r="G81" s="65"/>
      <c r="H81" s="64">
        <v>0</v>
      </c>
      <c r="I81" s="48">
        <v>0</v>
      </c>
      <c r="J81" s="9">
        <v>0</v>
      </c>
      <c r="K81" s="9">
        <v>0</v>
      </c>
    </row>
    <row r="82" spans="1:11" ht="15.75" x14ac:dyDescent="0.25">
      <c r="A82" s="119"/>
      <c r="B82" s="42">
        <v>30</v>
      </c>
      <c r="C82" s="43" t="s">
        <v>231</v>
      </c>
      <c r="D82" s="43" t="s">
        <v>233</v>
      </c>
      <c r="E82" s="65"/>
      <c r="F82" s="64">
        <v>0</v>
      </c>
      <c r="G82" s="65"/>
      <c r="H82" s="64">
        <v>0</v>
      </c>
      <c r="I82" s="48">
        <v>0</v>
      </c>
      <c r="J82" s="9">
        <v>0</v>
      </c>
      <c r="K82" s="9">
        <v>0</v>
      </c>
    </row>
    <row r="83" spans="1:11" ht="15.75" x14ac:dyDescent="0.25">
      <c r="A83" s="119"/>
      <c r="B83" s="42">
        <v>31</v>
      </c>
      <c r="C83" s="43" t="s">
        <v>248</v>
      </c>
      <c r="D83" s="43" t="s">
        <v>233</v>
      </c>
      <c r="E83" s="65"/>
      <c r="F83" s="64">
        <v>0</v>
      </c>
      <c r="G83" s="65"/>
      <c r="H83" s="64">
        <v>0</v>
      </c>
      <c r="I83" s="48">
        <v>0</v>
      </c>
      <c r="J83" s="9">
        <v>0</v>
      </c>
      <c r="K83" s="9">
        <v>0</v>
      </c>
    </row>
    <row r="84" spans="1:11" ht="15.75" x14ac:dyDescent="0.25">
      <c r="A84" s="119"/>
      <c r="B84" s="42">
        <v>32</v>
      </c>
      <c r="C84" s="43" t="s">
        <v>248</v>
      </c>
      <c r="D84" s="43" t="s">
        <v>229</v>
      </c>
      <c r="E84" s="65"/>
      <c r="F84" s="64">
        <v>0</v>
      </c>
      <c r="G84" s="65"/>
      <c r="H84" s="64">
        <v>0</v>
      </c>
      <c r="I84" s="48">
        <v>0</v>
      </c>
      <c r="J84" s="9">
        <v>0</v>
      </c>
      <c r="K84" s="9">
        <v>0</v>
      </c>
    </row>
    <row r="85" spans="1:11" ht="15.75" x14ac:dyDescent="0.25">
      <c r="A85" s="119"/>
      <c r="B85" s="42">
        <v>33</v>
      </c>
      <c r="C85" s="43" t="s">
        <v>249</v>
      </c>
      <c r="D85" s="43" t="s">
        <v>229</v>
      </c>
      <c r="E85" s="65"/>
      <c r="F85" s="64">
        <v>0</v>
      </c>
      <c r="G85" s="65"/>
      <c r="H85" s="64">
        <v>0</v>
      </c>
      <c r="I85" s="48">
        <v>0</v>
      </c>
      <c r="J85" s="9">
        <v>0</v>
      </c>
      <c r="K85" s="9">
        <v>0</v>
      </c>
    </row>
    <row r="86" spans="1:11" ht="15.75" x14ac:dyDescent="0.25">
      <c r="A86" s="119" t="s">
        <v>250</v>
      </c>
      <c r="B86" s="42">
        <v>1</v>
      </c>
      <c r="C86" s="43" t="s">
        <v>251</v>
      </c>
      <c r="D86" s="43" t="s">
        <v>252</v>
      </c>
      <c r="E86" s="65">
        <v>45502.19</v>
      </c>
      <c r="F86" s="64"/>
      <c r="G86" s="65">
        <v>68823.61</v>
      </c>
      <c r="H86" s="64"/>
      <c r="I86" s="48">
        <f>E86+G86</f>
        <v>114325.8</v>
      </c>
      <c r="J86" s="9">
        <f>E86*5000</f>
        <v>227510950</v>
      </c>
      <c r="K86" s="9">
        <f>G86*5000</f>
        <v>344118050</v>
      </c>
    </row>
    <row r="87" spans="1:11" ht="31.5" x14ac:dyDescent="0.25">
      <c r="A87" s="119"/>
      <c r="B87" s="42">
        <v>2</v>
      </c>
      <c r="C87" s="43" t="s">
        <v>253</v>
      </c>
      <c r="D87" s="43" t="s">
        <v>254</v>
      </c>
      <c r="E87" s="65"/>
      <c r="F87" s="64">
        <v>0</v>
      </c>
      <c r="G87" s="65"/>
      <c r="H87" s="64">
        <v>0</v>
      </c>
      <c r="I87" s="48">
        <v>0</v>
      </c>
      <c r="J87" s="9">
        <v>0</v>
      </c>
      <c r="K87" s="9">
        <v>0</v>
      </c>
    </row>
    <row r="88" spans="1:11" ht="15.75" x14ac:dyDescent="0.25">
      <c r="A88" s="119"/>
      <c r="B88" s="42">
        <v>3</v>
      </c>
      <c r="C88" s="43" t="s">
        <v>255</v>
      </c>
      <c r="D88" s="43" t="s">
        <v>233</v>
      </c>
      <c r="E88" s="65"/>
      <c r="F88" s="64">
        <v>2000</v>
      </c>
      <c r="G88" s="65"/>
      <c r="H88" s="64">
        <v>1000</v>
      </c>
      <c r="I88" s="48">
        <f t="shared" ref="I88:I94" si="5">F88+H88</f>
        <v>3000</v>
      </c>
      <c r="J88" s="9">
        <f>F88*1000</f>
        <v>2000000</v>
      </c>
      <c r="K88" s="9">
        <f>H88*1000</f>
        <v>1000000</v>
      </c>
    </row>
    <row r="89" spans="1:11" ht="15.75" x14ac:dyDescent="0.25">
      <c r="A89" s="119"/>
      <c r="B89" s="42">
        <v>4</v>
      </c>
      <c r="C89" s="43" t="s">
        <v>256</v>
      </c>
      <c r="D89" s="43" t="s">
        <v>257</v>
      </c>
      <c r="E89" s="65"/>
      <c r="F89" s="64">
        <v>4500</v>
      </c>
      <c r="G89" s="65"/>
      <c r="H89" s="64">
        <v>0</v>
      </c>
      <c r="I89" s="48">
        <f t="shared" si="5"/>
        <v>4500</v>
      </c>
      <c r="J89" s="9">
        <f>F89*700</f>
        <v>3150000</v>
      </c>
      <c r="K89" s="9">
        <v>0</v>
      </c>
    </row>
    <row r="90" spans="1:11" ht="31.5" x14ac:dyDescent="0.25">
      <c r="A90" s="119"/>
      <c r="B90" s="42">
        <v>5</v>
      </c>
      <c r="C90" s="43" t="s">
        <v>258</v>
      </c>
      <c r="D90" s="43" t="s">
        <v>233</v>
      </c>
      <c r="E90" s="65"/>
      <c r="F90" s="64">
        <v>35000</v>
      </c>
      <c r="G90" s="65"/>
      <c r="H90" s="64">
        <v>0</v>
      </c>
      <c r="I90" s="48">
        <f t="shared" si="5"/>
        <v>35000</v>
      </c>
      <c r="J90" s="9">
        <f>F90*1000</f>
        <v>35000000</v>
      </c>
      <c r="K90" s="9">
        <v>0</v>
      </c>
    </row>
    <row r="91" spans="1:11" ht="15.75" x14ac:dyDescent="0.25">
      <c r="A91" s="119"/>
      <c r="B91" s="42">
        <v>6</v>
      </c>
      <c r="C91" s="43" t="s">
        <v>259</v>
      </c>
      <c r="D91" s="43" t="s">
        <v>257</v>
      </c>
      <c r="E91" s="65"/>
      <c r="F91" s="64">
        <v>12375</v>
      </c>
      <c r="G91" s="65"/>
      <c r="H91" s="64">
        <v>0</v>
      </c>
      <c r="I91" s="48">
        <f t="shared" si="5"/>
        <v>12375</v>
      </c>
      <c r="J91" s="9">
        <f>F91*700</f>
        <v>8662500</v>
      </c>
      <c r="K91" s="9">
        <v>0</v>
      </c>
    </row>
    <row r="92" spans="1:11" ht="15.75" x14ac:dyDescent="0.25">
      <c r="A92" s="120" t="s">
        <v>16</v>
      </c>
      <c r="B92" s="42">
        <v>1</v>
      </c>
      <c r="C92" s="43" t="s">
        <v>260</v>
      </c>
      <c r="D92" s="43" t="s">
        <v>178</v>
      </c>
      <c r="E92" s="63"/>
      <c r="F92" s="64">
        <v>3763</v>
      </c>
      <c r="G92" s="63"/>
      <c r="H92" s="64">
        <v>5011</v>
      </c>
      <c r="I92" s="48">
        <f t="shared" si="5"/>
        <v>8774</v>
      </c>
      <c r="J92" s="9">
        <f>F92*2500</f>
        <v>9407500</v>
      </c>
      <c r="K92" s="9">
        <f>H92*2500</f>
        <v>12527500</v>
      </c>
    </row>
    <row r="93" spans="1:11" ht="15.75" x14ac:dyDescent="0.25">
      <c r="A93" s="120"/>
      <c r="B93" s="42">
        <v>2</v>
      </c>
      <c r="C93" s="43" t="s">
        <v>261</v>
      </c>
      <c r="D93" s="43" t="s">
        <v>57</v>
      </c>
      <c r="E93" s="63"/>
      <c r="F93" s="64">
        <v>1598</v>
      </c>
      <c r="G93" s="63"/>
      <c r="H93" s="64">
        <v>1328</v>
      </c>
      <c r="I93" s="48">
        <f t="shared" si="5"/>
        <v>2926</v>
      </c>
      <c r="J93" s="9">
        <f>F93*2500</f>
        <v>3995000</v>
      </c>
      <c r="K93" s="9">
        <f>H93*2500</f>
        <v>3320000</v>
      </c>
    </row>
    <row r="94" spans="1:11" ht="15.75" x14ac:dyDescent="0.25">
      <c r="A94" s="120"/>
      <c r="B94" s="42">
        <v>3</v>
      </c>
      <c r="C94" s="72" t="s">
        <v>262</v>
      </c>
      <c r="D94" s="43" t="s">
        <v>57</v>
      </c>
      <c r="E94" s="63"/>
      <c r="F94" s="64">
        <v>1815</v>
      </c>
      <c r="G94" s="63"/>
      <c r="H94" s="64">
        <v>1974</v>
      </c>
      <c r="I94" s="48">
        <f t="shared" si="5"/>
        <v>3789</v>
      </c>
      <c r="J94" s="9">
        <f>F94*2500</f>
        <v>4537500</v>
      </c>
      <c r="K94" s="9">
        <f>H94*2500</f>
        <v>4935000</v>
      </c>
    </row>
    <row r="95" spans="1:11" ht="15.75" x14ac:dyDescent="0.25">
      <c r="A95" s="120"/>
      <c r="B95" s="42">
        <v>4</v>
      </c>
      <c r="C95" s="43" t="s">
        <v>263</v>
      </c>
      <c r="D95" s="43" t="s">
        <v>215</v>
      </c>
      <c r="E95" s="65">
        <v>2966</v>
      </c>
      <c r="F95" s="64"/>
      <c r="G95" s="65">
        <v>5418</v>
      </c>
      <c r="H95" s="64"/>
      <c r="I95" s="48">
        <f>E95+G95</f>
        <v>8384</v>
      </c>
      <c r="J95" s="9">
        <f>E95*2140</f>
        <v>6347240</v>
      </c>
      <c r="K95" s="9">
        <f>G95*2140</f>
        <v>11594520</v>
      </c>
    </row>
    <row r="96" spans="1:11" ht="15.75" x14ac:dyDescent="0.25">
      <c r="A96" s="120"/>
      <c r="B96" s="42">
        <v>5</v>
      </c>
      <c r="C96" s="43" t="s">
        <v>264</v>
      </c>
      <c r="D96" s="43" t="s">
        <v>215</v>
      </c>
      <c r="E96" s="65">
        <v>3406</v>
      </c>
      <c r="F96" s="64"/>
      <c r="G96" s="65">
        <v>2433</v>
      </c>
      <c r="H96" s="64"/>
      <c r="I96" s="48">
        <f t="shared" ref="I96:I97" si="6">E96+G96</f>
        <v>5839</v>
      </c>
      <c r="J96" s="9">
        <f>E96*2140</f>
        <v>7288840</v>
      </c>
      <c r="K96" s="9">
        <f>G96*2140</f>
        <v>5206620</v>
      </c>
    </row>
    <row r="97" spans="1:11" ht="15.75" x14ac:dyDescent="0.25">
      <c r="A97" s="120"/>
      <c r="B97" s="42">
        <v>6</v>
      </c>
      <c r="C97" s="43" t="s">
        <v>265</v>
      </c>
      <c r="D97" s="43" t="s">
        <v>215</v>
      </c>
      <c r="E97" s="65">
        <v>2512</v>
      </c>
      <c r="F97" s="64"/>
      <c r="G97" s="65">
        <v>2474</v>
      </c>
      <c r="H97" s="64"/>
      <c r="I97" s="48">
        <f t="shared" si="6"/>
        <v>4986</v>
      </c>
      <c r="J97" s="9">
        <f>E97*2140</f>
        <v>5375680</v>
      </c>
      <c r="K97" s="9">
        <f>G97*2140</f>
        <v>5294360</v>
      </c>
    </row>
    <row r="98" spans="1:11" ht="15.75" x14ac:dyDescent="0.25">
      <c r="A98" s="120"/>
      <c r="B98" s="42">
        <v>7</v>
      </c>
      <c r="C98" s="43" t="s">
        <v>266</v>
      </c>
      <c r="D98" s="43" t="s">
        <v>57</v>
      </c>
      <c r="E98" s="63"/>
      <c r="F98" s="64">
        <v>305</v>
      </c>
      <c r="G98" s="63"/>
      <c r="H98" s="64">
        <v>541</v>
      </c>
      <c r="I98" s="48">
        <f>F98+H98</f>
        <v>846</v>
      </c>
      <c r="J98" s="9">
        <f>F98*2500</f>
        <v>762500</v>
      </c>
      <c r="K98" s="9">
        <f>H98*2500</f>
        <v>1352500</v>
      </c>
    </row>
    <row r="99" spans="1:11" ht="31.5" x14ac:dyDescent="0.25">
      <c r="A99" s="120"/>
      <c r="B99" s="42">
        <v>8</v>
      </c>
      <c r="C99" s="43" t="s">
        <v>267</v>
      </c>
      <c r="D99" s="43" t="s">
        <v>57</v>
      </c>
      <c r="E99" s="65"/>
      <c r="F99" s="64">
        <v>0</v>
      </c>
      <c r="G99" s="63"/>
      <c r="H99" s="64">
        <v>144</v>
      </c>
      <c r="I99" s="48">
        <f>E99+H99</f>
        <v>144</v>
      </c>
      <c r="J99" s="9">
        <v>0</v>
      </c>
      <c r="K99" s="9">
        <f>H99*2500</f>
        <v>360000</v>
      </c>
    </row>
    <row r="100" spans="1:11" ht="15.75" x14ac:dyDescent="0.25">
      <c r="A100" s="120"/>
      <c r="B100" s="42">
        <v>9</v>
      </c>
      <c r="C100" s="43" t="s">
        <v>268</v>
      </c>
      <c r="D100" s="43" t="s">
        <v>57</v>
      </c>
      <c r="E100" s="63"/>
      <c r="F100" s="64">
        <v>366</v>
      </c>
      <c r="G100" s="63"/>
      <c r="H100" s="64">
        <v>527</v>
      </c>
      <c r="I100" s="48">
        <f>F100+H100</f>
        <v>893</v>
      </c>
      <c r="J100" s="9">
        <f>F100*2500</f>
        <v>915000</v>
      </c>
      <c r="K100" s="9">
        <f>H100*2500</f>
        <v>1317500</v>
      </c>
    </row>
    <row r="101" spans="1:11" ht="15.75" x14ac:dyDescent="0.25">
      <c r="A101" s="120"/>
      <c r="B101" s="42">
        <v>10</v>
      </c>
      <c r="C101" s="43" t="s">
        <v>269</v>
      </c>
      <c r="D101" s="43" t="s">
        <v>215</v>
      </c>
      <c r="E101" s="65">
        <v>0</v>
      </c>
      <c r="F101" s="64"/>
      <c r="G101" s="65">
        <v>0</v>
      </c>
      <c r="H101" s="64"/>
      <c r="I101" s="48">
        <v>0</v>
      </c>
      <c r="J101" s="9">
        <v>0</v>
      </c>
      <c r="K101" s="9">
        <v>0</v>
      </c>
    </row>
    <row r="102" spans="1:11" ht="15.75" x14ac:dyDescent="0.25">
      <c r="A102" s="120" t="s">
        <v>270</v>
      </c>
      <c r="B102" s="42">
        <v>1</v>
      </c>
      <c r="C102" s="43" t="s">
        <v>271</v>
      </c>
      <c r="D102" s="43" t="s">
        <v>272</v>
      </c>
      <c r="E102" s="65"/>
      <c r="F102" s="64">
        <v>5000</v>
      </c>
      <c r="G102" s="65"/>
      <c r="H102" s="64">
        <v>5000</v>
      </c>
      <c r="I102" s="48">
        <f>F102+H102</f>
        <v>10000</v>
      </c>
      <c r="J102" s="9">
        <f>F102*700</f>
        <v>3500000</v>
      </c>
      <c r="K102" s="9">
        <f>H102*700</f>
        <v>3500000</v>
      </c>
    </row>
    <row r="103" spans="1:11" ht="15.75" x14ac:dyDescent="0.25">
      <c r="A103" s="120"/>
      <c r="B103" s="42">
        <v>2</v>
      </c>
      <c r="C103" s="43" t="s">
        <v>273</v>
      </c>
      <c r="D103" s="43" t="s">
        <v>54</v>
      </c>
      <c r="E103" s="65"/>
      <c r="F103" s="64">
        <v>0</v>
      </c>
      <c r="G103" s="65"/>
      <c r="H103" s="64">
        <v>0</v>
      </c>
      <c r="I103" s="48">
        <v>0</v>
      </c>
      <c r="J103" s="9">
        <v>0</v>
      </c>
      <c r="K103" s="9">
        <v>0</v>
      </c>
    </row>
    <row r="104" spans="1:11" ht="15.75" x14ac:dyDescent="0.25">
      <c r="A104" s="119" t="s">
        <v>274</v>
      </c>
      <c r="B104" s="42">
        <v>1</v>
      </c>
      <c r="C104" s="43" t="s">
        <v>275</v>
      </c>
      <c r="D104" s="43" t="s">
        <v>276</v>
      </c>
      <c r="E104" s="65">
        <v>4473389</v>
      </c>
      <c r="F104" s="64"/>
      <c r="G104" s="65">
        <v>46897</v>
      </c>
      <c r="H104" s="64"/>
      <c r="I104" s="48">
        <f>E104+G104</f>
        <v>4520286</v>
      </c>
      <c r="J104" s="9">
        <f>E104*1500</f>
        <v>6710083500</v>
      </c>
      <c r="K104" s="9">
        <f>G104*1500</f>
        <v>70345500</v>
      </c>
    </row>
    <row r="105" spans="1:11" ht="15.75" x14ac:dyDescent="0.25">
      <c r="A105" s="119"/>
      <c r="B105" s="42">
        <v>2</v>
      </c>
      <c r="C105" s="43" t="s">
        <v>275</v>
      </c>
      <c r="D105" s="43" t="s">
        <v>277</v>
      </c>
      <c r="E105" s="65">
        <v>2049073</v>
      </c>
      <c r="F105" s="64"/>
      <c r="G105" s="65">
        <v>1457</v>
      </c>
      <c r="H105" s="64"/>
      <c r="I105" s="48">
        <f>E105+G105</f>
        <v>2050530</v>
      </c>
      <c r="J105" s="9">
        <f>E105*1500</f>
        <v>3073609500</v>
      </c>
      <c r="K105" s="9">
        <f>G105*1500</f>
        <v>2185500</v>
      </c>
    </row>
    <row r="106" spans="1:11" ht="15.75" x14ac:dyDescent="0.25">
      <c r="A106" s="119"/>
      <c r="B106" s="42">
        <v>3</v>
      </c>
      <c r="C106" s="43" t="s">
        <v>278</v>
      </c>
      <c r="D106" s="43" t="s">
        <v>279</v>
      </c>
      <c r="E106" s="65">
        <v>2517514</v>
      </c>
      <c r="F106" s="64"/>
      <c r="G106" s="65">
        <v>0</v>
      </c>
      <c r="H106" s="64"/>
      <c r="I106" s="48">
        <f>E106+G106</f>
        <v>2517514</v>
      </c>
      <c r="J106" s="9">
        <f>E106*1500</f>
        <v>3776271000</v>
      </c>
      <c r="K106" s="9">
        <v>0</v>
      </c>
    </row>
    <row r="107" spans="1:11" ht="15.75" x14ac:dyDescent="0.25">
      <c r="A107" s="119"/>
      <c r="B107" s="42">
        <v>4</v>
      </c>
      <c r="C107" s="43" t="s">
        <v>280</v>
      </c>
      <c r="D107" s="43" t="s">
        <v>229</v>
      </c>
      <c r="E107" s="65"/>
      <c r="F107" s="64">
        <v>3600</v>
      </c>
      <c r="G107" s="65"/>
      <c r="H107" s="64">
        <v>4800</v>
      </c>
      <c r="I107" s="48">
        <f>F107+H107</f>
        <v>8400</v>
      </c>
      <c r="J107" s="9">
        <f>F107*700</f>
        <v>2520000</v>
      </c>
      <c r="K107" s="9">
        <f>H107*700</f>
        <v>3360000</v>
      </c>
    </row>
    <row r="108" spans="1:11" ht="15.75" x14ac:dyDescent="0.25">
      <c r="A108" s="119"/>
      <c r="B108" s="42">
        <v>5</v>
      </c>
      <c r="C108" s="43" t="s">
        <v>281</v>
      </c>
      <c r="D108" s="43" t="s">
        <v>229</v>
      </c>
      <c r="E108" s="65"/>
      <c r="F108" s="64">
        <v>12600</v>
      </c>
      <c r="G108" s="65"/>
      <c r="H108" s="64">
        <v>14700</v>
      </c>
      <c r="I108" s="48">
        <f>F108+H108</f>
        <v>27300</v>
      </c>
      <c r="J108" s="9">
        <f>F108*700</f>
        <v>8820000</v>
      </c>
      <c r="K108" s="9">
        <f>H108*700</f>
        <v>10290000</v>
      </c>
    </row>
    <row r="109" spans="1:11" ht="15.75" x14ac:dyDescent="0.25">
      <c r="A109" s="119"/>
      <c r="B109" s="42">
        <v>6</v>
      </c>
      <c r="C109" s="43" t="s">
        <v>282</v>
      </c>
      <c r="D109" s="43" t="s">
        <v>229</v>
      </c>
      <c r="E109" s="63"/>
      <c r="F109" s="64">
        <v>48975</v>
      </c>
      <c r="G109" s="63"/>
      <c r="H109" s="64">
        <v>490</v>
      </c>
      <c r="I109" s="48">
        <f>F109+H109</f>
        <v>49465</v>
      </c>
      <c r="J109" s="9">
        <f>F109*700</f>
        <v>34282500</v>
      </c>
      <c r="K109" s="9">
        <f>H109*700</f>
        <v>343000</v>
      </c>
    </row>
    <row r="110" spans="1:11" ht="15.75" x14ac:dyDescent="0.25">
      <c r="A110" s="119" t="s">
        <v>283</v>
      </c>
      <c r="B110" s="42">
        <v>1</v>
      </c>
      <c r="C110" s="43" t="s">
        <v>284</v>
      </c>
      <c r="D110" s="43" t="s">
        <v>285</v>
      </c>
      <c r="E110" s="63"/>
      <c r="F110" s="64">
        <v>0</v>
      </c>
      <c r="G110" s="65"/>
      <c r="H110" s="64">
        <v>0</v>
      </c>
      <c r="I110" s="48">
        <v>0</v>
      </c>
      <c r="J110" s="9">
        <v>0</v>
      </c>
      <c r="K110" s="9">
        <v>0</v>
      </c>
    </row>
    <row r="111" spans="1:11" ht="15.75" x14ac:dyDescent="0.25">
      <c r="A111" s="119"/>
      <c r="B111" s="42">
        <v>2</v>
      </c>
      <c r="C111" s="43" t="s">
        <v>286</v>
      </c>
      <c r="D111" s="43" t="s">
        <v>54</v>
      </c>
      <c r="E111" s="63"/>
      <c r="F111" s="64">
        <v>0</v>
      </c>
      <c r="G111" s="65"/>
      <c r="H111" s="64">
        <v>0</v>
      </c>
      <c r="I111" s="48">
        <v>0</v>
      </c>
      <c r="J111" s="9">
        <v>0</v>
      </c>
      <c r="K111" s="9">
        <v>0</v>
      </c>
    </row>
    <row r="112" spans="1:11" ht="15.75" x14ac:dyDescent="0.25">
      <c r="A112" s="119" t="s">
        <v>287</v>
      </c>
      <c r="B112" s="42">
        <v>1</v>
      </c>
      <c r="C112" s="43" t="s">
        <v>288</v>
      </c>
      <c r="D112" s="43" t="s">
        <v>289</v>
      </c>
      <c r="E112" s="65">
        <v>1033</v>
      </c>
      <c r="F112" s="64"/>
      <c r="G112" s="65">
        <v>0</v>
      </c>
      <c r="H112" s="64"/>
      <c r="I112" s="48">
        <f>E112+G112</f>
        <v>1033</v>
      </c>
      <c r="J112" s="9"/>
      <c r="K112" s="9"/>
    </row>
    <row r="113" spans="1:11" ht="15.75" x14ac:dyDescent="0.25">
      <c r="A113" s="119"/>
      <c r="B113" s="42">
        <v>2</v>
      </c>
      <c r="C113" s="43" t="s">
        <v>290</v>
      </c>
      <c r="D113" s="43" t="s">
        <v>291</v>
      </c>
      <c r="E113" s="65">
        <v>45</v>
      </c>
      <c r="F113" s="64"/>
      <c r="G113" s="65">
        <v>0</v>
      </c>
      <c r="H113" s="64"/>
      <c r="I113" s="48">
        <f t="shared" ref="I113:I116" si="7">E113+G113</f>
        <v>45</v>
      </c>
      <c r="J113" s="9">
        <v>0</v>
      </c>
      <c r="K113" s="9">
        <v>0</v>
      </c>
    </row>
    <row r="114" spans="1:11" ht="15.75" x14ac:dyDescent="0.25">
      <c r="A114" s="119"/>
      <c r="B114" s="42">
        <v>3</v>
      </c>
      <c r="C114" s="43" t="s">
        <v>292</v>
      </c>
      <c r="D114" s="43" t="s">
        <v>289</v>
      </c>
      <c r="E114" s="65">
        <v>98</v>
      </c>
      <c r="F114" s="64"/>
      <c r="G114" s="65">
        <v>0</v>
      </c>
      <c r="H114" s="64"/>
      <c r="I114" s="48">
        <f t="shared" si="7"/>
        <v>98</v>
      </c>
      <c r="J114" s="9">
        <v>0</v>
      </c>
      <c r="K114" s="9">
        <v>0</v>
      </c>
    </row>
    <row r="115" spans="1:11" ht="15.75" x14ac:dyDescent="0.25">
      <c r="A115" s="119"/>
      <c r="B115" s="42">
        <v>4</v>
      </c>
      <c r="C115" s="43" t="s">
        <v>293</v>
      </c>
      <c r="D115" s="43" t="s">
        <v>294</v>
      </c>
      <c r="E115" s="65">
        <v>140</v>
      </c>
      <c r="F115" s="64"/>
      <c r="G115" s="65">
        <v>0</v>
      </c>
      <c r="H115" s="64"/>
      <c r="I115" s="48">
        <f t="shared" si="7"/>
        <v>140</v>
      </c>
      <c r="J115" s="9">
        <v>0</v>
      </c>
      <c r="K115" s="9">
        <v>0</v>
      </c>
    </row>
    <row r="116" spans="1:11" ht="15.75" x14ac:dyDescent="0.25">
      <c r="A116" s="119"/>
      <c r="B116" s="42">
        <v>5</v>
      </c>
      <c r="C116" s="43" t="s">
        <v>295</v>
      </c>
      <c r="D116" s="43" t="s">
        <v>296</v>
      </c>
      <c r="E116" s="65">
        <v>240</v>
      </c>
      <c r="F116" s="64"/>
      <c r="G116" s="65">
        <v>0</v>
      </c>
      <c r="H116" s="64"/>
      <c r="I116" s="48">
        <f t="shared" si="7"/>
        <v>240</v>
      </c>
      <c r="J116" s="9">
        <v>0</v>
      </c>
      <c r="K116" s="9">
        <v>0</v>
      </c>
    </row>
    <row r="117" spans="1:11" ht="15.75" x14ac:dyDescent="0.25">
      <c r="A117" s="119"/>
      <c r="B117" s="42">
        <v>6</v>
      </c>
      <c r="C117" s="43" t="s">
        <v>170</v>
      </c>
      <c r="D117" s="43" t="s">
        <v>54</v>
      </c>
      <c r="E117" s="65"/>
      <c r="F117" s="64">
        <v>0</v>
      </c>
      <c r="G117" s="65"/>
      <c r="H117" s="64">
        <v>0</v>
      </c>
      <c r="I117" s="48">
        <v>0</v>
      </c>
      <c r="J117" s="9">
        <v>0</v>
      </c>
      <c r="K117" s="9">
        <v>0</v>
      </c>
    </row>
    <row r="118" spans="1:11" ht="15.75" x14ac:dyDescent="0.25">
      <c r="A118" s="119"/>
      <c r="B118" s="42">
        <v>7</v>
      </c>
      <c r="C118" s="43" t="s">
        <v>297</v>
      </c>
      <c r="D118" s="43" t="s">
        <v>229</v>
      </c>
      <c r="E118" s="65"/>
      <c r="F118" s="64">
        <v>1000</v>
      </c>
      <c r="G118" s="65"/>
      <c r="H118" s="64">
        <v>0</v>
      </c>
      <c r="I118" s="48">
        <f>F118+H118</f>
        <v>1000</v>
      </c>
      <c r="J118" s="9">
        <f>F118*700</f>
        <v>700000</v>
      </c>
      <c r="K118" s="9">
        <v>0</v>
      </c>
    </row>
    <row r="119" spans="1:11" ht="15.75" x14ac:dyDescent="0.25">
      <c r="A119" s="119"/>
      <c r="B119" s="42">
        <v>8</v>
      </c>
      <c r="C119" s="43" t="s">
        <v>298</v>
      </c>
      <c r="D119" s="43" t="s">
        <v>289</v>
      </c>
      <c r="E119" s="65"/>
      <c r="F119" s="64">
        <v>0</v>
      </c>
      <c r="G119" s="65"/>
      <c r="H119" s="64">
        <v>0</v>
      </c>
      <c r="I119" s="48">
        <v>0</v>
      </c>
      <c r="J119" s="9">
        <v>0</v>
      </c>
      <c r="K119" s="9">
        <v>0</v>
      </c>
    </row>
    <row r="120" spans="1:11" ht="15.75" x14ac:dyDescent="0.25">
      <c r="A120" s="119" t="s">
        <v>299</v>
      </c>
      <c r="B120" s="42">
        <v>1</v>
      </c>
      <c r="C120" s="43" t="s">
        <v>300</v>
      </c>
      <c r="D120" s="43" t="s">
        <v>229</v>
      </c>
      <c r="E120" s="65"/>
      <c r="F120" s="64">
        <v>0</v>
      </c>
      <c r="G120" s="65"/>
      <c r="H120" s="64">
        <v>0</v>
      </c>
      <c r="I120" s="48">
        <v>0</v>
      </c>
      <c r="J120" s="9">
        <v>0</v>
      </c>
      <c r="K120" s="9">
        <v>0</v>
      </c>
    </row>
    <row r="121" spans="1:11" ht="15.75" x14ac:dyDescent="0.25">
      <c r="A121" s="119"/>
      <c r="B121" s="42">
        <v>2</v>
      </c>
      <c r="C121" s="43" t="s">
        <v>301</v>
      </c>
      <c r="D121" s="43" t="s">
        <v>302</v>
      </c>
      <c r="E121" s="65">
        <v>1000</v>
      </c>
      <c r="F121" s="64"/>
      <c r="G121" s="65">
        <v>0</v>
      </c>
      <c r="H121" s="64"/>
      <c r="I121" s="48">
        <f>E121+G121</f>
        <v>1000</v>
      </c>
      <c r="J121" s="9">
        <f>E121*5000</f>
        <v>5000000</v>
      </c>
      <c r="K121" s="9">
        <v>0</v>
      </c>
    </row>
    <row r="122" spans="1:11" ht="15.75" x14ac:dyDescent="0.25">
      <c r="A122" s="119"/>
      <c r="B122" s="42">
        <v>3</v>
      </c>
      <c r="C122" s="43" t="s">
        <v>303</v>
      </c>
      <c r="D122" s="43" t="s">
        <v>233</v>
      </c>
      <c r="E122" s="63"/>
      <c r="F122" s="64">
        <v>5280</v>
      </c>
      <c r="G122" s="65"/>
      <c r="H122" s="64">
        <v>0</v>
      </c>
      <c r="I122" s="48">
        <f>F122+G122</f>
        <v>5280</v>
      </c>
      <c r="J122" s="9">
        <f>F122*1000</f>
        <v>5280000</v>
      </c>
      <c r="K122" s="9">
        <v>0</v>
      </c>
    </row>
    <row r="123" spans="1:11" ht="15.75" x14ac:dyDescent="0.25">
      <c r="A123" s="119"/>
      <c r="B123" s="42">
        <v>4</v>
      </c>
      <c r="C123" s="43" t="s">
        <v>304</v>
      </c>
      <c r="D123" s="43" t="s">
        <v>233</v>
      </c>
      <c r="E123" s="63"/>
      <c r="F123" s="64">
        <v>3850</v>
      </c>
      <c r="G123" s="65"/>
      <c r="H123" s="64">
        <v>0</v>
      </c>
      <c r="I123" s="48">
        <f>F123+G123</f>
        <v>3850</v>
      </c>
      <c r="J123" s="9">
        <f>F123*1000</f>
        <v>3850000</v>
      </c>
      <c r="K123" s="9">
        <v>0</v>
      </c>
    </row>
    <row r="124" spans="1:11" ht="15.75" x14ac:dyDescent="0.25">
      <c r="A124" s="119"/>
      <c r="B124" s="42">
        <v>5</v>
      </c>
      <c r="C124" s="43" t="s">
        <v>305</v>
      </c>
      <c r="D124" s="43" t="s">
        <v>233</v>
      </c>
      <c r="E124" s="63"/>
      <c r="F124" s="64">
        <v>1000</v>
      </c>
      <c r="G124" s="65"/>
      <c r="H124" s="64">
        <v>0</v>
      </c>
      <c r="I124" s="48">
        <f>F124+G124</f>
        <v>1000</v>
      </c>
      <c r="J124" s="9">
        <f>F124*1000</f>
        <v>1000000</v>
      </c>
      <c r="K124" s="9">
        <v>0</v>
      </c>
    </row>
    <row r="125" spans="1:11" ht="15.75" x14ac:dyDescent="0.25">
      <c r="A125" s="119"/>
      <c r="B125" s="42">
        <v>6</v>
      </c>
      <c r="C125" s="43" t="s">
        <v>306</v>
      </c>
      <c r="D125" s="43" t="s">
        <v>233</v>
      </c>
      <c r="E125" s="63"/>
      <c r="F125" s="64">
        <v>5000</v>
      </c>
      <c r="G125" s="65"/>
      <c r="H125" s="64">
        <v>0</v>
      </c>
      <c r="I125" s="48">
        <f>F125+G125</f>
        <v>5000</v>
      </c>
      <c r="J125" s="9">
        <f>F125*1000</f>
        <v>5000000</v>
      </c>
      <c r="K125" s="9">
        <v>0</v>
      </c>
    </row>
    <row r="126" spans="1:11" ht="15.75" x14ac:dyDescent="0.25">
      <c r="A126" s="119"/>
      <c r="B126" s="42">
        <v>7</v>
      </c>
      <c r="C126" s="43" t="s">
        <v>307</v>
      </c>
      <c r="D126" s="43" t="s">
        <v>308</v>
      </c>
      <c r="E126" s="65"/>
      <c r="F126" s="64">
        <v>0</v>
      </c>
      <c r="G126" s="65"/>
      <c r="H126" s="64">
        <v>0</v>
      </c>
      <c r="I126" s="48">
        <v>0</v>
      </c>
      <c r="J126" s="9">
        <v>0</v>
      </c>
      <c r="K126" s="9">
        <v>0</v>
      </c>
    </row>
    <row r="127" spans="1:11" ht="15.75" x14ac:dyDescent="0.25">
      <c r="A127" s="119"/>
      <c r="B127" s="42">
        <v>8</v>
      </c>
      <c r="C127" s="43" t="s">
        <v>309</v>
      </c>
      <c r="D127" s="43" t="s">
        <v>233</v>
      </c>
      <c r="E127" s="63"/>
      <c r="F127" s="64">
        <v>2040</v>
      </c>
      <c r="G127" s="65"/>
      <c r="H127" s="64">
        <v>0</v>
      </c>
      <c r="I127" s="48">
        <f>F127+G127</f>
        <v>2040</v>
      </c>
      <c r="J127" s="9">
        <f>F127*1000</f>
        <v>2040000</v>
      </c>
      <c r="K127" s="9">
        <v>0</v>
      </c>
    </row>
    <row r="128" spans="1:11" ht="15.75" x14ac:dyDescent="0.25">
      <c r="A128" s="119"/>
      <c r="B128" s="42">
        <v>9</v>
      </c>
      <c r="C128" s="43" t="s">
        <v>310</v>
      </c>
      <c r="D128" s="43" t="s">
        <v>308</v>
      </c>
      <c r="E128" s="65"/>
      <c r="F128" s="64">
        <v>0</v>
      </c>
      <c r="G128" s="65"/>
      <c r="H128" s="64">
        <v>0</v>
      </c>
      <c r="I128" s="48">
        <v>0</v>
      </c>
      <c r="J128" s="9">
        <v>0</v>
      </c>
      <c r="K128" s="9">
        <v>0</v>
      </c>
    </row>
    <row r="129" spans="1:11" ht="15.75" x14ac:dyDescent="0.25">
      <c r="A129" s="119"/>
      <c r="B129" s="42">
        <v>10</v>
      </c>
      <c r="C129" s="43" t="s">
        <v>311</v>
      </c>
      <c r="D129" s="43" t="s">
        <v>229</v>
      </c>
      <c r="E129" s="63"/>
      <c r="F129" s="64">
        <v>5000</v>
      </c>
      <c r="G129" s="65"/>
      <c r="H129" s="64">
        <v>0</v>
      </c>
      <c r="I129" s="48">
        <f>F129+G129</f>
        <v>5000</v>
      </c>
      <c r="J129" s="9">
        <f>F129*1000</f>
        <v>5000000</v>
      </c>
      <c r="K129" s="9">
        <v>0</v>
      </c>
    </row>
    <row r="130" spans="1:11" ht="15.75" x14ac:dyDescent="0.25">
      <c r="A130" s="119"/>
      <c r="B130" s="42">
        <v>11</v>
      </c>
      <c r="C130" s="43" t="s">
        <v>312</v>
      </c>
      <c r="D130" s="43" t="s">
        <v>233</v>
      </c>
      <c r="E130" s="63"/>
      <c r="F130" s="64">
        <v>1000</v>
      </c>
      <c r="G130" s="65"/>
      <c r="H130" s="64">
        <v>0</v>
      </c>
      <c r="I130" s="48">
        <f>F130+G130</f>
        <v>1000</v>
      </c>
      <c r="J130" s="9">
        <f>F130*1000</f>
        <v>1000000</v>
      </c>
      <c r="K130" s="9">
        <v>0</v>
      </c>
    </row>
    <row r="131" spans="1:11" ht="15.75" x14ac:dyDescent="0.25">
      <c r="A131" s="119"/>
      <c r="B131" s="42">
        <v>12</v>
      </c>
      <c r="C131" s="43" t="s">
        <v>313</v>
      </c>
      <c r="D131" s="43" t="s">
        <v>233</v>
      </c>
      <c r="E131" s="63"/>
      <c r="F131" s="64">
        <v>1000</v>
      </c>
      <c r="G131" s="65"/>
      <c r="H131" s="64">
        <v>0</v>
      </c>
      <c r="I131" s="48">
        <f>F131+G131</f>
        <v>1000</v>
      </c>
      <c r="J131" s="9">
        <f>F131*1000</f>
        <v>1000000</v>
      </c>
      <c r="K131" s="9">
        <v>0</v>
      </c>
    </row>
    <row r="132" spans="1:11" ht="15.75" x14ac:dyDescent="0.25">
      <c r="A132" s="119"/>
      <c r="B132" s="42">
        <v>13</v>
      </c>
      <c r="C132" s="43" t="s">
        <v>314</v>
      </c>
      <c r="D132" s="43" t="s">
        <v>233</v>
      </c>
      <c r="E132" s="63"/>
      <c r="F132" s="64">
        <v>1000</v>
      </c>
      <c r="G132" s="65"/>
      <c r="H132" s="64">
        <v>0</v>
      </c>
      <c r="I132" s="48">
        <f>F132+G132</f>
        <v>1000</v>
      </c>
      <c r="J132" s="9">
        <f>F132*1000</f>
        <v>1000000</v>
      </c>
      <c r="K132" s="9">
        <v>0</v>
      </c>
    </row>
    <row r="133" spans="1:11" ht="15.75" x14ac:dyDescent="0.25">
      <c r="A133" s="119"/>
      <c r="B133" s="42">
        <v>14</v>
      </c>
      <c r="C133" s="43" t="s">
        <v>315</v>
      </c>
      <c r="D133" s="43" t="s">
        <v>233</v>
      </c>
      <c r="E133" s="63"/>
      <c r="F133" s="64">
        <v>1000</v>
      </c>
      <c r="G133" s="65"/>
      <c r="H133" s="64">
        <v>0</v>
      </c>
      <c r="I133" s="48">
        <f>F133+G133</f>
        <v>1000</v>
      </c>
      <c r="J133" s="9">
        <f>F133*1000</f>
        <v>1000000</v>
      </c>
      <c r="K133" s="9">
        <v>0</v>
      </c>
    </row>
    <row r="134" spans="1:11" ht="15.75" x14ac:dyDescent="0.25">
      <c r="A134" s="119"/>
      <c r="B134" s="42">
        <v>15</v>
      </c>
      <c r="C134" s="43" t="s">
        <v>316</v>
      </c>
      <c r="D134" s="43" t="s">
        <v>317</v>
      </c>
      <c r="E134" s="65">
        <v>1000</v>
      </c>
      <c r="F134" s="64"/>
      <c r="G134" s="65">
        <v>1000</v>
      </c>
      <c r="H134" s="64"/>
      <c r="I134" s="48">
        <f>E134+G134</f>
        <v>2000</v>
      </c>
      <c r="J134" s="9">
        <f>E134*3500</f>
        <v>3500000</v>
      </c>
      <c r="K134" s="9">
        <f>G134*3500</f>
        <v>3500000</v>
      </c>
    </row>
    <row r="135" spans="1:11" ht="15.75" x14ac:dyDescent="0.25">
      <c r="A135" s="119"/>
      <c r="B135" s="42">
        <v>16</v>
      </c>
      <c r="C135" s="43" t="s">
        <v>318</v>
      </c>
      <c r="D135" s="43" t="s">
        <v>319</v>
      </c>
      <c r="E135" s="65"/>
      <c r="F135" s="64">
        <v>0</v>
      </c>
      <c r="G135" s="65"/>
      <c r="H135" s="64">
        <v>0</v>
      </c>
      <c r="I135" s="48">
        <v>0</v>
      </c>
      <c r="J135" s="9">
        <v>0</v>
      </c>
      <c r="K135" s="9">
        <v>0</v>
      </c>
    </row>
    <row r="136" spans="1:11" ht="15.75" x14ac:dyDescent="0.25">
      <c r="A136" s="119"/>
      <c r="B136" s="42">
        <v>17</v>
      </c>
      <c r="C136" s="43" t="s">
        <v>320</v>
      </c>
      <c r="D136" s="43" t="s">
        <v>308</v>
      </c>
      <c r="E136" s="65"/>
      <c r="F136" s="64">
        <v>0</v>
      </c>
      <c r="G136" s="65"/>
      <c r="H136" s="64">
        <v>0</v>
      </c>
      <c r="I136" s="48">
        <v>0</v>
      </c>
      <c r="J136" s="9">
        <v>0</v>
      </c>
      <c r="K136" s="9">
        <v>0</v>
      </c>
    </row>
    <row r="137" spans="1:11" ht="15.75" x14ac:dyDescent="0.25">
      <c r="A137" s="119"/>
      <c r="B137" s="42">
        <v>18</v>
      </c>
      <c r="C137" s="43" t="s">
        <v>321</v>
      </c>
      <c r="D137" s="43" t="s">
        <v>322</v>
      </c>
      <c r="E137" s="63"/>
      <c r="F137" s="64">
        <v>2560</v>
      </c>
      <c r="G137" s="65"/>
      <c r="H137" s="64">
        <v>0</v>
      </c>
      <c r="I137" s="48">
        <f>F137+G137</f>
        <v>2560</v>
      </c>
      <c r="J137" s="9">
        <f>F137*700</f>
        <v>1792000</v>
      </c>
      <c r="K137" s="9">
        <v>0</v>
      </c>
    </row>
    <row r="138" spans="1:11" ht="15.75" x14ac:dyDescent="0.25">
      <c r="A138" s="119"/>
      <c r="B138" s="42">
        <v>19</v>
      </c>
      <c r="C138" s="43" t="s">
        <v>323</v>
      </c>
      <c r="D138" s="43" t="s">
        <v>229</v>
      </c>
      <c r="E138" s="63"/>
      <c r="F138" s="64">
        <v>2000</v>
      </c>
      <c r="G138" s="65"/>
      <c r="H138" s="64">
        <v>0</v>
      </c>
      <c r="I138" s="48">
        <f>F138+G138</f>
        <v>2000</v>
      </c>
      <c r="J138" s="9">
        <f>F138*700</f>
        <v>1400000</v>
      </c>
      <c r="K138" s="9">
        <v>0</v>
      </c>
    </row>
    <row r="139" spans="1:11" ht="15.75" x14ac:dyDescent="0.25">
      <c r="A139" s="119"/>
      <c r="B139" s="42">
        <v>20</v>
      </c>
      <c r="C139" s="43" t="s">
        <v>324</v>
      </c>
      <c r="D139" s="43" t="s">
        <v>229</v>
      </c>
      <c r="E139" s="63"/>
      <c r="F139" s="64">
        <v>3000</v>
      </c>
      <c r="G139" s="65"/>
      <c r="H139" s="64">
        <v>0</v>
      </c>
      <c r="I139" s="48">
        <f>F139+G139</f>
        <v>3000</v>
      </c>
      <c r="J139" s="9">
        <f>F139*700</f>
        <v>2100000</v>
      </c>
      <c r="K139" s="9">
        <v>0</v>
      </c>
    </row>
    <row r="140" spans="1:11" ht="15.75" x14ac:dyDescent="0.25">
      <c r="A140" s="119"/>
      <c r="B140" s="42">
        <v>21</v>
      </c>
      <c r="C140" s="43" t="s">
        <v>325</v>
      </c>
      <c r="D140" s="43" t="s">
        <v>322</v>
      </c>
      <c r="E140" s="65"/>
      <c r="F140" s="64">
        <v>0</v>
      </c>
      <c r="G140" s="63"/>
      <c r="H140" s="64">
        <v>7250</v>
      </c>
      <c r="I140" s="48">
        <f>E140+H140</f>
        <v>7250</v>
      </c>
      <c r="J140" s="9">
        <v>0</v>
      </c>
      <c r="K140" s="9">
        <f>H140*700</f>
        <v>5075000</v>
      </c>
    </row>
    <row r="141" spans="1:11" ht="15.75" x14ac:dyDescent="0.25">
      <c r="A141" s="119"/>
      <c r="B141" s="42">
        <v>22</v>
      </c>
      <c r="C141" s="43" t="s">
        <v>326</v>
      </c>
      <c r="D141" s="43"/>
      <c r="E141" s="65">
        <v>0</v>
      </c>
      <c r="F141" s="64"/>
      <c r="G141" s="65">
        <v>1000</v>
      </c>
      <c r="H141" s="64"/>
      <c r="I141" s="48">
        <f>E141+G141</f>
        <v>1000</v>
      </c>
      <c r="J141" s="9">
        <v>0</v>
      </c>
      <c r="K141" s="9">
        <v>0</v>
      </c>
    </row>
    <row r="142" spans="1:11" ht="15.75" x14ac:dyDescent="0.25">
      <c r="A142" s="119"/>
      <c r="B142" s="42">
        <v>23</v>
      </c>
      <c r="C142" s="43" t="s">
        <v>327</v>
      </c>
      <c r="D142" s="43" t="s">
        <v>221</v>
      </c>
      <c r="E142" s="63"/>
      <c r="F142" s="64">
        <v>2580</v>
      </c>
      <c r="G142" s="65"/>
      <c r="H142" s="64">
        <v>0</v>
      </c>
      <c r="I142" s="48">
        <f>F142+G142</f>
        <v>2580</v>
      </c>
      <c r="J142" s="9">
        <f>F142*700</f>
        <v>1806000</v>
      </c>
      <c r="K142" s="9">
        <v>0</v>
      </c>
    </row>
    <row r="143" spans="1:11" ht="15.75" x14ac:dyDescent="0.25">
      <c r="A143" s="119" t="s">
        <v>328</v>
      </c>
      <c r="B143" s="42">
        <v>1</v>
      </c>
      <c r="C143" s="43" t="s">
        <v>329</v>
      </c>
      <c r="D143" s="43" t="s">
        <v>330</v>
      </c>
      <c r="E143" s="65"/>
      <c r="F143" s="64">
        <v>2000</v>
      </c>
      <c r="G143" s="65"/>
      <c r="H143" s="64">
        <v>2000</v>
      </c>
      <c r="I143" s="48">
        <f>F143+H143</f>
        <v>4000</v>
      </c>
      <c r="J143" s="9">
        <f>F143*700</f>
        <v>1400000</v>
      </c>
      <c r="K143" s="9">
        <f>H143*700</f>
        <v>1400000</v>
      </c>
    </row>
    <row r="144" spans="1:11" ht="15.75" x14ac:dyDescent="0.25">
      <c r="A144" s="119"/>
      <c r="B144" s="42">
        <v>2</v>
      </c>
      <c r="C144" s="43" t="s">
        <v>331</v>
      </c>
      <c r="D144" s="43" t="s">
        <v>330</v>
      </c>
      <c r="E144" s="65"/>
      <c r="F144" s="64">
        <v>450</v>
      </c>
      <c r="G144" s="65"/>
      <c r="H144" s="64">
        <v>550</v>
      </c>
      <c r="I144" s="48">
        <f t="shared" ref="I144:I145" si="8">F144+H144</f>
        <v>1000</v>
      </c>
      <c r="J144" s="9">
        <f>F144*700</f>
        <v>315000</v>
      </c>
      <c r="K144" s="9">
        <f>H144*700</f>
        <v>385000</v>
      </c>
    </row>
    <row r="145" spans="1:11" ht="15.75" x14ac:dyDescent="0.25">
      <c r="A145" s="119"/>
      <c r="B145" s="42">
        <v>3</v>
      </c>
      <c r="C145" s="43" t="s">
        <v>332</v>
      </c>
      <c r="D145" s="43" t="s">
        <v>233</v>
      </c>
      <c r="E145" s="65"/>
      <c r="F145" s="64">
        <v>300</v>
      </c>
      <c r="G145" s="65"/>
      <c r="H145" s="64">
        <v>700</v>
      </c>
      <c r="I145" s="48">
        <f t="shared" si="8"/>
        <v>1000</v>
      </c>
      <c r="J145" s="9">
        <f>F145*1000</f>
        <v>300000</v>
      </c>
      <c r="K145" s="9">
        <f>H145*1000</f>
        <v>700000</v>
      </c>
    </row>
    <row r="146" spans="1:11" ht="15.75" x14ac:dyDescent="0.25">
      <c r="A146" s="119"/>
      <c r="B146" s="42">
        <v>4</v>
      </c>
      <c r="C146" s="43" t="s">
        <v>333</v>
      </c>
      <c r="D146" s="43" t="s">
        <v>233</v>
      </c>
      <c r="E146" s="65"/>
      <c r="F146" s="64">
        <v>0</v>
      </c>
      <c r="G146" s="65"/>
      <c r="H146" s="64">
        <v>0</v>
      </c>
      <c r="I146" s="48">
        <v>0</v>
      </c>
      <c r="J146" s="9">
        <v>0</v>
      </c>
      <c r="K146" s="9">
        <v>0</v>
      </c>
    </row>
    <row r="147" spans="1:11" ht="15.75" x14ac:dyDescent="0.25">
      <c r="A147" s="119"/>
      <c r="B147" s="42">
        <v>5</v>
      </c>
      <c r="C147" s="43" t="s">
        <v>334</v>
      </c>
      <c r="D147" s="43" t="s">
        <v>233</v>
      </c>
      <c r="E147" s="65"/>
      <c r="F147" s="64">
        <v>0</v>
      </c>
      <c r="G147" s="65"/>
      <c r="H147" s="64">
        <v>0</v>
      </c>
      <c r="I147" s="48">
        <v>0</v>
      </c>
      <c r="J147" s="9">
        <v>0</v>
      </c>
      <c r="K147" s="9">
        <v>0</v>
      </c>
    </row>
    <row r="148" spans="1:11" ht="15.75" x14ac:dyDescent="0.25">
      <c r="A148" s="119"/>
      <c r="B148" s="42">
        <v>6</v>
      </c>
      <c r="C148" s="43" t="s">
        <v>335</v>
      </c>
      <c r="D148" s="43" t="s">
        <v>233</v>
      </c>
      <c r="E148" s="65"/>
      <c r="F148" s="64">
        <v>0</v>
      </c>
      <c r="G148" s="65"/>
      <c r="H148" s="64">
        <v>0</v>
      </c>
      <c r="I148" s="48">
        <v>0</v>
      </c>
      <c r="J148" s="9">
        <v>0</v>
      </c>
      <c r="K148" s="9">
        <v>0</v>
      </c>
    </row>
    <row r="149" spans="1:11" ht="15.75" x14ac:dyDescent="0.25">
      <c r="A149" s="119"/>
      <c r="B149" s="42">
        <v>7</v>
      </c>
      <c r="C149" s="43" t="s">
        <v>336</v>
      </c>
      <c r="D149" s="43" t="s">
        <v>233</v>
      </c>
      <c r="E149" s="65"/>
      <c r="F149" s="64">
        <v>0</v>
      </c>
      <c r="G149" s="65"/>
      <c r="H149" s="64">
        <v>0</v>
      </c>
      <c r="I149" s="48">
        <v>0</v>
      </c>
      <c r="J149" s="9">
        <v>0</v>
      </c>
      <c r="K149" s="9">
        <v>0</v>
      </c>
    </row>
    <row r="150" spans="1:11" ht="15.75" x14ac:dyDescent="0.25">
      <c r="A150" s="119"/>
      <c r="B150" s="42">
        <v>8</v>
      </c>
      <c r="C150" s="43" t="s">
        <v>332</v>
      </c>
      <c r="D150" s="43" t="s">
        <v>233</v>
      </c>
      <c r="E150" s="65"/>
      <c r="F150" s="64">
        <v>0</v>
      </c>
      <c r="G150" s="65"/>
      <c r="H150" s="64">
        <v>0</v>
      </c>
      <c r="I150" s="48">
        <v>0</v>
      </c>
      <c r="J150" s="9">
        <v>0</v>
      </c>
      <c r="K150" s="9">
        <v>0</v>
      </c>
    </row>
    <row r="151" spans="1:11" ht="15.75" x14ac:dyDescent="0.25">
      <c r="A151" s="119"/>
      <c r="B151" s="42">
        <v>9</v>
      </c>
      <c r="C151" s="43" t="s">
        <v>337</v>
      </c>
      <c r="D151" s="43" t="s">
        <v>233</v>
      </c>
      <c r="E151" s="65"/>
      <c r="F151" s="64">
        <v>0</v>
      </c>
      <c r="G151" s="65"/>
      <c r="H151" s="64">
        <v>0</v>
      </c>
      <c r="I151" s="48">
        <v>0</v>
      </c>
      <c r="J151" s="9">
        <v>0</v>
      </c>
      <c r="K151" s="9">
        <v>0</v>
      </c>
    </row>
    <row r="152" spans="1:11" ht="15.75" x14ac:dyDescent="0.25">
      <c r="A152" s="119"/>
      <c r="B152" s="42">
        <v>10</v>
      </c>
      <c r="C152" s="43" t="s">
        <v>338</v>
      </c>
      <c r="D152" s="43" t="s">
        <v>233</v>
      </c>
      <c r="E152" s="65"/>
      <c r="F152" s="64">
        <v>0</v>
      </c>
      <c r="G152" s="65"/>
      <c r="H152" s="64">
        <v>0</v>
      </c>
      <c r="I152" s="48">
        <v>0</v>
      </c>
      <c r="J152" s="9">
        <v>0</v>
      </c>
      <c r="K152" s="9">
        <v>0</v>
      </c>
    </row>
    <row r="153" spans="1:11" ht="15.75" x14ac:dyDescent="0.25">
      <c r="A153" s="119"/>
      <c r="B153" s="42">
        <v>11</v>
      </c>
      <c r="C153" s="43" t="s">
        <v>332</v>
      </c>
      <c r="D153" s="43" t="s">
        <v>233</v>
      </c>
      <c r="E153" s="65"/>
      <c r="F153" s="64">
        <v>0</v>
      </c>
      <c r="G153" s="65"/>
      <c r="H153" s="64">
        <v>0</v>
      </c>
      <c r="I153" s="48">
        <v>0</v>
      </c>
      <c r="J153" s="9">
        <v>0</v>
      </c>
      <c r="K153" s="9">
        <v>0</v>
      </c>
    </row>
    <row r="154" spans="1:11" ht="15.75" x14ac:dyDescent="0.25">
      <c r="A154" s="119"/>
      <c r="B154" s="42">
        <v>12</v>
      </c>
      <c r="C154" s="43" t="s">
        <v>339</v>
      </c>
      <c r="D154" s="43" t="s">
        <v>233</v>
      </c>
      <c r="E154" s="65"/>
      <c r="F154" s="64">
        <v>0</v>
      </c>
      <c r="G154" s="65"/>
      <c r="H154" s="64">
        <v>0</v>
      </c>
      <c r="I154" s="48">
        <v>0</v>
      </c>
      <c r="J154" s="9">
        <v>0</v>
      </c>
      <c r="K154" s="9">
        <v>0</v>
      </c>
    </row>
    <row r="155" spans="1:11" ht="15.75" x14ac:dyDescent="0.25">
      <c r="A155" s="119"/>
      <c r="B155" s="42">
        <v>13</v>
      </c>
      <c r="C155" s="43" t="s">
        <v>338</v>
      </c>
      <c r="D155" s="43" t="s">
        <v>233</v>
      </c>
      <c r="E155" s="65"/>
      <c r="F155" s="64">
        <v>0</v>
      </c>
      <c r="G155" s="65"/>
      <c r="H155" s="64">
        <v>0</v>
      </c>
      <c r="I155" s="48">
        <v>0</v>
      </c>
      <c r="J155" s="9">
        <v>0</v>
      </c>
      <c r="K155" s="9">
        <v>0</v>
      </c>
    </row>
    <row r="156" spans="1:11" ht="15.75" x14ac:dyDescent="0.25">
      <c r="A156" s="119"/>
      <c r="B156" s="42">
        <v>14</v>
      </c>
      <c r="C156" s="43" t="s">
        <v>340</v>
      </c>
      <c r="D156" s="43" t="s">
        <v>233</v>
      </c>
      <c r="E156" s="65"/>
      <c r="F156" s="64">
        <v>0</v>
      </c>
      <c r="G156" s="65"/>
      <c r="H156" s="64">
        <v>0</v>
      </c>
      <c r="I156" s="48">
        <v>0</v>
      </c>
      <c r="J156" s="9">
        <v>0</v>
      </c>
      <c r="K156" s="9">
        <v>0</v>
      </c>
    </row>
    <row r="157" spans="1:11" ht="15.75" x14ac:dyDescent="0.25">
      <c r="A157" s="119"/>
      <c r="B157" s="42">
        <v>15</v>
      </c>
      <c r="C157" s="43" t="s">
        <v>341</v>
      </c>
      <c r="D157" s="43" t="s">
        <v>233</v>
      </c>
      <c r="E157" s="65"/>
      <c r="F157" s="64">
        <v>0</v>
      </c>
      <c r="G157" s="65"/>
      <c r="H157" s="64">
        <v>0</v>
      </c>
      <c r="I157" s="48">
        <v>0</v>
      </c>
      <c r="J157" s="9">
        <v>0</v>
      </c>
      <c r="K157" s="9">
        <v>0</v>
      </c>
    </row>
    <row r="158" spans="1:11" ht="15.75" x14ac:dyDescent="0.25">
      <c r="A158" s="119" t="s">
        <v>342</v>
      </c>
      <c r="B158" s="42">
        <v>1</v>
      </c>
      <c r="C158" s="43" t="s">
        <v>343</v>
      </c>
      <c r="D158" s="43" t="s">
        <v>344</v>
      </c>
      <c r="E158" s="65"/>
      <c r="F158" s="64">
        <v>0</v>
      </c>
      <c r="G158" s="65"/>
      <c r="H158" s="64">
        <v>0</v>
      </c>
      <c r="I158" s="48">
        <v>0</v>
      </c>
      <c r="J158" s="9">
        <v>0</v>
      </c>
      <c r="K158" s="9">
        <v>0</v>
      </c>
    </row>
    <row r="159" spans="1:11" ht="15.75" x14ac:dyDescent="0.25">
      <c r="A159" s="119"/>
      <c r="B159" s="42">
        <v>2</v>
      </c>
      <c r="C159" s="43" t="s">
        <v>345</v>
      </c>
      <c r="D159" s="43" t="s">
        <v>221</v>
      </c>
      <c r="E159" s="63"/>
      <c r="F159" s="64">
        <v>2000</v>
      </c>
      <c r="G159" s="63"/>
      <c r="H159" s="64">
        <v>1000</v>
      </c>
      <c r="I159" s="48">
        <f>F159+H159</f>
        <v>3000</v>
      </c>
      <c r="J159" s="9">
        <f>F159*700</f>
        <v>1400000</v>
      </c>
      <c r="K159" s="9">
        <f>H159*700</f>
        <v>700000</v>
      </c>
    </row>
    <row r="160" spans="1:11" ht="15.75" x14ac:dyDescent="0.25">
      <c r="A160" s="119"/>
      <c r="B160" s="42">
        <v>3</v>
      </c>
      <c r="C160" s="43" t="s">
        <v>346</v>
      </c>
      <c r="D160" s="43" t="s">
        <v>221</v>
      </c>
      <c r="E160" s="63"/>
      <c r="F160" s="64">
        <v>1500</v>
      </c>
      <c r="G160" s="63"/>
      <c r="H160" s="64">
        <v>500</v>
      </c>
      <c r="I160" s="48">
        <f>F160+H160</f>
        <v>2000</v>
      </c>
      <c r="J160" s="9">
        <f>F160*700</f>
        <v>1050000</v>
      </c>
      <c r="K160" s="9">
        <f>H160*700</f>
        <v>350000</v>
      </c>
    </row>
    <row r="161" spans="1:11" ht="15.75" x14ac:dyDescent="0.25">
      <c r="A161" s="119"/>
      <c r="B161" s="42">
        <v>4</v>
      </c>
      <c r="C161" s="43" t="s">
        <v>347</v>
      </c>
      <c r="D161" s="43" t="s">
        <v>221</v>
      </c>
      <c r="E161" s="65"/>
      <c r="F161" s="64">
        <v>0</v>
      </c>
      <c r="G161" s="65"/>
      <c r="H161" s="64">
        <v>0</v>
      </c>
      <c r="I161" s="48">
        <v>0</v>
      </c>
      <c r="J161" s="9">
        <v>0</v>
      </c>
      <c r="K161" s="9">
        <v>0</v>
      </c>
    </row>
    <row r="162" spans="1:11" ht="15.75" x14ac:dyDescent="0.25">
      <c r="A162" s="119"/>
      <c r="B162" s="42">
        <v>5</v>
      </c>
      <c r="C162" s="43" t="s">
        <v>348</v>
      </c>
      <c r="D162" s="43" t="s">
        <v>221</v>
      </c>
      <c r="E162" s="63"/>
      <c r="F162" s="64">
        <v>550</v>
      </c>
      <c r="G162" s="65"/>
      <c r="H162" s="64">
        <v>0</v>
      </c>
      <c r="I162" s="48">
        <f>F162+G162</f>
        <v>550</v>
      </c>
      <c r="J162" s="9">
        <f>F162*700</f>
        <v>385000</v>
      </c>
      <c r="K162" s="9">
        <v>0</v>
      </c>
    </row>
    <row r="163" spans="1:11" ht="15.75" x14ac:dyDescent="0.25">
      <c r="A163" s="119"/>
      <c r="B163" s="42">
        <v>6</v>
      </c>
      <c r="C163" s="43" t="s">
        <v>349</v>
      </c>
      <c r="D163" s="43" t="s">
        <v>233</v>
      </c>
      <c r="E163" s="63"/>
      <c r="F163" s="64">
        <v>660</v>
      </c>
      <c r="G163" s="65"/>
      <c r="H163" s="64">
        <v>0</v>
      </c>
      <c r="I163" s="48">
        <f>F163+G163</f>
        <v>660</v>
      </c>
      <c r="J163" s="9">
        <f>F163*1000</f>
        <v>660000</v>
      </c>
      <c r="K163" s="9">
        <v>0</v>
      </c>
    </row>
    <row r="164" spans="1:11" ht="15.75" x14ac:dyDescent="0.25">
      <c r="A164" s="119"/>
      <c r="B164" s="42">
        <v>7</v>
      </c>
      <c r="C164" s="43" t="s">
        <v>350</v>
      </c>
      <c r="D164" s="43" t="s">
        <v>351</v>
      </c>
      <c r="E164" s="65"/>
      <c r="F164" s="64"/>
      <c r="G164" s="65"/>
      <c r="H164" s="64"/>
      <c r="I164" s="48">
        <f t="shared" ref="I164:I165" si="9">E164+G164</f>
        <v>0</v>
      </c>
      <c r="J164" s="9"/>
      <c r="K164" s="9"/>
    </row>
    <row r="165" spans="1:11" ht="15.75" x14ac:dyDescent="0.25">
      <c r="A165" s="119"/>
      <c r="B165" s="42">
        <v>8</v>
      </c>
      <c r="C165" s="43" t="s">
        <v>352</v>
      </c>
      <c r="D165" s="43" t="s">
        <v>353</v>
      </c>
      <c r="E165" s="65"/>
      <c r="F165" s="64"/>
      <c r="G165" s="65"/>
      <c r="H165" s="64"/>
      <c r="I165" s="48">
        <f t="shared" si="9"/>
        <v>0</v>
      </c>
      <c r="J165" s="9"/>
      <c r="K165" s="9"/>
    </row>
    <row r="166" spans="1:11" ht="15.75" x14ac:dyDescent="0.25">
      <c r="A166" s="119"/>
      <c r="B166" s="42">
        <v>9</v>
      </c>
      <c r="C166" s="43" t="s">
        <v>354</v>
      </c>
      <c r="D166" s="43" t="s">
        <v>221</v>
      </c>
      <c r="E166" s="65"/>
      <c r="F166" s="64">
        <v>0</v>
      </c>
      <c r="G166" s="65"/>
      <c r="H166" s="64">
        <v>0</v>
      </c>
      <c r="I166" s="48">
        <v>0</v>
      </c>
      <c r="J166" s="9">
        <v>0</v>
      </c>
      <c r="K166" s="9">
        <v>0</v>
      </c>
    </row>
    <row r="167" spans="1:11" ht="15.75" x14ac:dyDescent="0.25">
      <c r="A167" s="119"/>
      <c r="B167" s="42">
        <v>10</v>
      </c>
      <c r="C167" s="43" t="s">
        <v>355</v>
      </c>
      <c r="D167" s="43" t="s">
        <v>221</v>
      </c>
      <c r="E167" s="65"/>
      <c r="F167" s="64">
        <v>0</v>
      </c>
      <c r="G167" s="65"/>
      <c r="H167" s="64">
        <v>0</v>
      </c>
      <c r="I167" s="48">
        <v>0</v>
      </c>
      <c r="J167" s="9">
        <v>0</v>
      </c>
      <c r="K167" s="9">
        <v>0</v>
      </c>
    </row>
    <row r="168" spans="1:11" ht="15.75" x14ac:dyDescent="0.25">
      <c r="A168" s="119"/>
      <c r="B168" s="42">
        <v>11</v>
      </c>
      <c r="C168" s="43" t="s">
        <v>356</v>
      </c>
      <c r="D168" s="43" t="s">
        <v>233</v>
      </c>
      <c r="E168" s="65"/>
      <c r="F168" s="64">
        <v>0</v>
      </c>
      <c r="G168" s="63"/>
      <c r="H168" s="64">
        <v>2575</v>
      </c>
      <c r="I168" s="48">
        <f>E168+H168</f>
        <v>2575</v>
      </c>
      <c r="J168" s="9">
        <v>0</v>
      </c>
      <c r="K168" s="9">
        <f>H168*1000</f>
        <v>2575000</v>
      </c>
    </row>
    <row r="169" spans="1:11" ht="15.75" x14ac:dyDescent="0.25">
      <c r="A169" s="119"/>
      <c r="B169" s="42">
        <v>12</v>
      </c>
      <c r="C169" s="43" t="s">
        <v>356</v>
      </c>
      <c r="D169" s="43" t="s">
        <v>221</v>
      </c>
      <c r="E169" s="65"/>
      <c r="F169" s="64">
        <v>0</v>
      </c>
      <c r="G169" s="63"/>
      <c r="H169" s="64">
        <v>49850</v>
      </c>
      <c r="I169" s="48">
        <f>E169+H169</f>
        <v>49850</v>
      </c>
      <c r="J169" s="9">
        <v>0</v>
      </c>
      <c r="K169" s="9">
        <f>H169*700</f>
        <v>34895000</v>
      </c>
    </row>
    <row r="170" spans="1:11" ht="15.75" x14ac:dyDescent="0.25">
      <c r="A170" s="119"/>
      <c r="B170" s="42">
        <v>13</v>
      </c>
      <c r="C170" s="43" t="s">
        <v>357</v>
      </c>
      <c r="D170" s="43" t="s">
        <v>221</v>
      </c>
      <c r="E170" s="65"/>
      <c r="F170" s="64">
        <v>0</v>
      </c>
      <c r="G170" s="63"/>
      <c r="H170" s="64">
        <v>500</v>
      </c>
      <c r="I170" s="48">
        <f>E170+H170</f>
        <v>500</v>
      </c>
      <c r="J170" s="9">
        <v>0</v>
      </c>
      <c r="K170" s="9">
        <f>H170*700</f>
        <v>350000</v>
      </c>
    </row>
    <row r="171" spans="1:11" ht="15.75" x14ac:dyDescent="0.25">
      <c r="A171" s="119"/>
      <c r="B171" s="42">
        <v>14</v>
      </c>
      <c r="C171" s="43" t="s">
        <v>358</v>
      </c>
      <c r="D171" s="43" t="s">
        <v>221</v>
      </c>
      <c r="E171" s="65"/>
      <c r="F171" s="64">
        <v>0</v>
      </c>
      <c r="G171" s="63"/>
      <c r="H171" s="64">
        <v>200</v>
      </c>
      <c r="I171" s="48">
        <f>E171+H171</f>
        <v>200</v>
      </c>
      <c r="J171" s="9">
        <v>0</v>
      </c>
      <c r="K171" s="9">
        <f>H171*700</f>
        <v>140000</v>
      </c>
    </row>
    <row r="172" spans="1:11" ht="15.75" x14ac:dyDescent="0.25">
      <c r="A172" s="119" t="s">
        <v>359</v>
      </c>
      <c r="B172" s="42">
        <v>1</v>
      </c>
      <c r="C172" s="43" t="s">
        <v>360</v>
      </c>
      <c r="D172" s="43" t="s">
        <v>361</v>
      </c>
      <c r="E172" s="65">
        <v>8600</v>
      </c>
      <c r="F172" s="64"/>
      <c r="G172" s="65">
        <v>8600</v>
      </c>
      <c r="H172" s="64"/>
      <c r="I172" s="48">
        <f>E172+G172</f>
        <v>17200</v>
      </c>
      <c r="J172" s="9">
        <f>E172*5000</f>
        <v>43000000</v>
      </c>
      <c r="K172" s="9">
        <f>G172*5000</f>
        <v>43000000</v>
      </c>
    </row>
    <row r="173" spans="1:11" ht="15.75" x14ac:dyDescent="0.25">
      <c r="A173" s="119"/>
      <c r="B173" s="42">
        <v>2</v>
      </c>
      <c r="C173" s="43" t="s">
        <v>362</v>
      </c>
      <c r="D173" s="43" t="s">
        <v>233</v>
      </c>
      <c r="E173" s="63"/>
      <c r="F173" s="64">
        <v>6000</v>
      </c>
      <c r="G173" s="63"/>
      <c r="H173" s="64">
        <v>6000</v>
      </c>
      <c r="I173" s="48">
        <f>F173+H173</f>
        <v>12000</v>
      </c>
      <c r="J173" s="9">
        <f t="shared" ref="J173:J183" si="10">F173*1000</f>
        <v>6000000</v>
      </c>
      <c r="K173" s="9">
        <f>H173*1000</f>
        <v>6000000</v>
      </c>
    </row>
    <row r="174" spans="1:11" ht="15.75" x14ac:dyDescent="0.25">
      <c r="A174" s="119"/>
      <c r="B174" s="42">
        <v>3</v>
      </c>
      <c r="C174" s="43" t="s">
        <v>363</v>
      </c>
      <c r="D174" s="43" t="s">
        <v>233</v>
      </c>
      <c r="E174" s="63"/>
      <c r="F174" s="64">
        <v>1200</v>
      </c>
      <c r="G174" s="63"/>
      <c r="H174" s="64">
        <v>1200</v>
      </c>
      <c r="I174" s="48">
        <f>F174+H174</f>
        <v>2400</v>
      </c>
      <c r="J174" s="9">
        <f t="shared" si="10"/>
        <v>1200000</v>
      </c>
      <c r="K174" s="9">
        <f>H174*1000</f>
        <v>1200000</v>
      </c>
    </row>
    <row r="175" spans="1:11" ht="15.75" x14ac:dyDescent="0.25">
      <c r="A175" s="119"/>
      <c r="B175" s="42">
        <v>4</v>
      </c>
      <c r="C175" s="43" t="s">
        <v>364</v>
      </c>
      <c r="D175" s="43" t="s">
        <v>233</v>
      </c>
      <c r="E175" s="63"/>
      <c r="F175" s="64">
        <v>1000</v>
      </c>
      <c r="G175" s="63"/>
      <c r="H175" s="64">
        <v>1000</v>
      </c>
      <c r="I175" s="48">
        <f>F175+H175</f>
        <v>2000</v>
      </c>
      <c r="J175" s="9">
        <f t="shared" si="10"/>
        <v>1000000</v>
      </c>
      <c r="K175" s="9">
        <f>H175*1000</f>
        <v>1000000</v>
      </c>
    </row>
    <row r="176" spans="1:11" ht="15.75" x14ac:dyDescent="0.25">
      <c r="A176" s="119"/>
      <c r="B176" s="42">
        <v>5</v>
      </c>
      <c r="C176" s="43" t="s">
        <v>365</v>
      </c>
      <c r="D176" s="43" t="s">
        <v>233</v>
      </c>
      <c r="E176" s="63"/>
      <c r="F176" s="64">
        <v>1250</v>
      </c>
      <c r="G176" s="65"/>
      <c r="H176" s="64">
        <v>0</v>
      </c>
      <c r="I176" s="48">
        <f>F176+G176</f>
        <v>1250</v>
      </c>
      <c r="J176" s="9">
        <f t="shared" si="10"/>
        <v>1250000</v>
      </c>
      <c r="K176" s="9">
        <v>0</v>
      </c>
    </row>
    <row r="177" spans="1:11" ht="15.75" x14ac:dyDescent="0.25">
      <c r="A177" s="119"/>
      <c r="B177" s="42">
        <v>6</v>
      </c>
      <c r="C177" s="43" t="s">
        <v>366</v>
      </c>
      <c r="D177" s="43" t="s">
        <v>233</v>
      </c>
      <c r="E177" s="63"/>
      <c r="F177" s="64">
        <v>1000</v>
      </c>
      <c r="G177" s="63"/>
      <c r="H177" s="64">
        <v>1000</v>
      </c>
      <c r="I177" s="48">
        <f>F177+H177</f>
        <v>2000</v>
      </c>
      <c r="J177" s="9">
        <f t="shared" si="10"/>
        <v>1000000</v>
      </c>
      <c r="K177" s="9">
        <f>H177*1000</f>
        <v>1000000</v>
      </c>
    </row>
    <row r="178" spans="1:11" ht="15.75" x14ac:dyDescent="0.25">
      <c r="A178" s="119"/>
      <c r="B178" s="42">
        <v>7</v>
      </c>
      <c r="C178" s="43" t="s">
        <v>367</v>
      </c>
      <c r="D178" s="43" t="s">
        <v>233</v>
      </c>
      <c r="E178" s="63"/>
      <c r="F178" s="64">
        <v>750</v>
      </c>
      <c r="G178" s="63"/>
      <c r="H178" s="64">
        <v>750</v>
      </c>
      <c r="I178" s="48">
        <f>F178+H178</f>
        <v>1500</v>
      </c>
      <c r="J178" s="9">
        <f t="shared" si="10"/>
        <v>750000</v>
      </c>
      <c r="K178" s="9">
        <f>H178*1000</f>
        <v>750000</v>
      </c>
    </row>
    <row r="179" spans="1:11" ht="15.75" x14ac:dyDescent="0.25">
      <c r="A179" s="119"/>
      <c r="B179" s="42">
        <v>8</v>
      </c>
      <c r="C179" s="43" t="s">
        <v>368</v>
      </c>
      <c r="D179" s="43" t="s">
        <v>233</v>
      </c>
      <c r="E179" s="63"/>
      <c r="F179" s="64">
        <v>750</v>
      </c>
      <c r="G179" s="63"/>
      <c r="H179" s="64">
        <v>750</v>
      </c>
      <c r="I179" s="48">
        <f>F179+H179</f>
        <v>1500</v>
      </c>
      <c r="J179" s="9">
        <f t="shared" si="10"/>
        <v>750000</v>
      </c>
      <c r="K179" s="9">
        <f>H179*1000</f>
        <v>750000</v>
      </c>
    </row>
    <row r="180" spans="1:11" ht="15.75" x14ac:dyDescent="0.25">
      <c r="A180" s="119"/>
      <c r="B180" s="42">
        <v>9</v>
      </c>
      <c r="C180" s="43" t="s">
        <v>1295</v>
      </c>
      <c r="D180" s="43" t="s">
        <v>233</v>
      </c>
      <c r="E180" s="63"/>
      <c r="F180" s="64">
        <v>10374</v>
      </c>
      <c r="G180" s="63"/>
      <c r="H180" s="64">
        <v>1000</v>
      </c>
      <c r="I180" s="48">
        <f>F180+H180</f>
        <v>11374</v>
      </c>
      <c r="J180" s="9">
        <f t="shared" si="10"/>
        <v>10374000</v>
      </c>
      <c r="K180" s="9">
        <f>H180*1000</f>
        <v>1000000</v>
      </c>
    </row>
    <row r="181" spans="1:11" ht="15.75" x14ac:dyDescent="0.25">
      <c r="A181" s="119"/>
      <c r="B181" s="42">
        <v>10</v>
      </c>
      <c r="C181" s="43" t="s">
        <v>369</v>
      </c>
      <c r="D181" s="43" t="s">
        <v>233</v>
      </c>
      <c r="E181" s="63"/>
      <c r="F181" s="64">
        <v>1000</v>
      </c>
      <c r="G181" s="63"/>
      <c r="H181" s="64">
        <v>1000</v>
      </c>
      <c r="I181" s="48">
        <f>F181+H181</f>
        <v>2000</v>
      </c>
      <c r="J181" s="9">
        <f t="shared" si="10"/>
        <v>1000000</v>
      </c>
      <c r="K181" s="9">
        <f>H181*1000</f>
        <v>1000000</v>
      </c>
    </row>
    <row r="182" spans="1:11" ht="15.75" x14ac:dyDescent="0.25">
      <c r="A182" s="119"/>
      <c r="B182" s="42">
        <v>11</v>
      </c>
      <c r="C182" s="43" t="s">
        <v>370</v>
      </c>
      <c r="D182" s="43" t="s">
        <v>233</v>
      </c>
      <c r="E182" s="63"/>
      <c r="F182" s="64">
        <v>435</v>
      </c>
      <c r="G182" s="65"/>
      <c r="H182" s="64">
        <v>0</v>
      </c>
      <c r="I182" s="48">
        <f>F182+G182</f>
        <v>435</v>
      </c>
      <c r="J182" s="9">
        <f t="shared" si="10"/>
        <v>435000</v>
      </c>
      <c r="K182" s="9">
        <v>0</v>
      </c>
    </row>
    <row r="183" spans="1:11" ht="15.75" x14ac:dyDescent="0.25">
      <c r="A183" s="119"/>
      <c r="B183" s="42">
        <v>12</v>
      </c>
      <c r="C183" s="43" t="s">
        <v>371</v>
      </c>
      <c r="D183" s="43" t="s">
        <v>233</v>
      </c>
      <c r="E183" s="63"/>
      <c r="F183" s="64">
        <v>750</v>
      </c>
      <c r="G183" s="65"/>
      <c r="H183" s="64">
        <v>0</v>
      </c>
      <c r="I183" s="48">
        <f>F183+G183</f>
        <v>750</v>
      </c>
      <c r="J183" s="9">
        <f t="shared" si="10"/>
        <v>750000</v>
      </c>
      <c r="K183" s="9">
        <v>0</v>
      </c>
    </row>
    <row r="184" spans="1:11" ht="15.75" x14ac:dyDescent="0.25">
      <c r="A184" s="119"/>
      <c r="B184" s="42">
        <v>13</v>
      </c>
      <c r="C184" s="43" t="s">
        <v>372</v>
      </c>
      <c r="D184" s="43" t="s">
        <v>233</v>
      </c>
      <c r="E184" s="65"/>
      <c r="F184" s="64">
        <v>0</v>
      </c>
      <c r="G184" s="65"/>
      <c r="H184" s="64">
        <v>0</v>
      </c>
      <c r="I184" s="48">
        <v>0</v>
      </c>
      <c r="J184" s="9">
        <v>0</v>
      </c>
      <c r="K184" s="9">
        <v>0</v>
      </c>
    </row>
    <row r="185" spans="1:11" ht="15.75" x14ac:dyDescent="0.25">
      <c r="A185" s="119"/>
      <c r="B185" s="42">
        <v>14</v>
      </c>
      <c r="C185" s="43" t="s">
        <v>373</v>
      </c>
      <c r="D185" s="43" t="s">
        <v>233</v>
      </c>
      <c r="E185" s="63"/>
      <c r="F185" s="64">
        <v>1000</v>
      </c>
      <c r="G185" s="63"/>
      <c r="H185" s="64">
        <v>1250</v>
      </c>
      <c r="I185" s="48">
        <f>F185+H185</f>
        <v>2250</v>
      </c>
      <c r="J185" s="9">
        <f>F185*1000</f>
        <v>1000000</v>
      </c>
      <c r="K185" s="9">
        <f>H185*1000</f>
        <v>1250000</v>
      </c>
    </row>
    <row r="186" spans="1:11" ht="15.75" x14ac:dyDescent="0.25">
      <c r="A186" s="119"/>
      <c r="B186" s="42">
        <v>15</v>
      </c>
      <c r="C186" s="43" t="s">
        <v>374</v>
      </c>
      <c r="D186" s="43" t="s">
        <v>233</v>
      </c>
      <c r="E186" s="63"/>
      <c r="F186" s="64">
        <v>1500</v>
      </c>
      <c r="G186" s="63"/>
      <c r="H186" s="64">
        <v>1250</v>
      </c>
      <c r="I186" s="48">
        <f>F186+H186</f>
        <v>2750</v>
      </c>
      <c r="J186" s="9">
        <f>F186*1000</f>
        <v>1500000</v>
      </c>
      <c r="K186" s="9">
        <f>H186*1000</f>
        <v>1250000</v>
      </c>
    </row>
    <row r="187" spans="1:11" ht="15.75" x14ac:dyDescent="0.25">
      <c r="A187" s="119" t="s">
        <v>375</v>
      </c>
      <c r="B187" s="42">
        <v>1</v>
      </c>
      <c r="C187" s="43" t="s">
        <v>376</v>
      </c>
      <c r="D187" s="43" t="s">
        <v>377</v>
      </c>
      <c r="E187" s="63"/>
      <c r="F187" s="64">
        <v>4680</v>
      </c>
      <c r="G187" s="65"/>
      <c r="H187" s="64"/>
      <c r="I187" s="48">
        <f>F187+G187</f>
        <v>4680</v>
      </c>
      <c r="J187" s="9">
        <f>F187*700</f>
        <v>3276000</v>
      </c>
      <c r="K187" s="9">
        <v>0</v>
      </c>
    </row>
    <row r="188" spans="1:11" ht="15.75" x14ac:dyDescent="0.25">
      <c r="A188" s="119"/>
      <c r="B188" s="42">
        <v>2</v>
      </c>
      <c r="C188" s="43" t="s">
        <v>378</v>
      </c>
      <c r="D188" s="43" t="s">
        <v>377</v>
      </c>
      <c r="E188" s="63"/>
      <c r="F188" s="64">
        <v>3600</v>
      </c>
      <c r="G188" s="63"/>
      <c r="H188" s="64">
        <v>3600</v>
      </c>
      <c r="I188" s="48">
        <f>F188+H188</f>
        <v>7200</v>
      </c>
      <c r="J188" s="9">
        <f>F188*700</f>
        <v>2520000</v>
      </c>
      <c r="K188" s="9">
        <f>H188*700</f>
        <v>2520000</v>
      </c>
    </row>
    <row r="189" spans="1:11" ht="15.75" x14ac:dyDescent="0.25">
      <c r="A189" s="119"/>
      <c r="B189" s="42">
        <v>3</v>
      </c>
      <c r="C189" s="43" t="s">
        <v>379</v>
      </c>
      <c r="D189" s="43" t="s">
        <v>377</v>
      </c>
      <c r="E189" s="63"/>
      <c r="F189" s="64">
        <v>4320</v>
      </c>
      <c r="G189" s="63"/>
      <c r="H189" s="64">
        <v>4320</v>
      </c>
      <c r="I189" s="48">
        <f>F189+H189</f>
        <v>8640</v>
      </c>
      <c r="J189" s="9">
        <f>F189*700</f>
        <v>3024000</v>
      </c>
      <c r="K189" s="9">
        <f>H189*700</f>
        <v>3024000</v>
      </c>
    </row>
    <row r="190" spans="1:11" ht="15.75" x14ac:dyDescent="0.25">
      <c r="A190" s="119"/>
      <c r="B190" s="42">
        <v>4</v>
      </c>
      <c r="C190" s="43" t="s">
        <v>379</v>
      </c>
      <c r="D190" s="43" t="s">
        <v>380</v>
      </c>
      <c r="E190" s="63"/>
      <c r="F190" s="64">
        <v>7200</v>
      </c>
      <c r="G190" s="63"/>
      <c r="H190" s="64">
        <v>7200</v>
      </c>
      <c r="I190" s="48">
        <f>F190+H190</f>
        <v>14400</v>
      </c>
      <c r="J190" s="9">
        <f>F190*1000</f>
        <v>7200000</v>
      </c>
      <c r="K190" s="9">
        <f>H190*1000</f>
        <v>7200000</v>
      </c>
    </row>
    <row r="191" spans="1:11" ht="15.75" x14ac:dyDescent="0.25">
      <c r="A191" s="119"/>
      <c r="B191" s="42">
        <v>5</v>
      </c>
      <c r="C191" s="43" t="s">
        <v>379</v>
      </c>
      <c r="D191" s="43" t="s">
        <v>377</v>
      </c>
      <c r="E191" s="63"/>
      <c r="F191" s="64">
        <v>4320</v>
      </c>
      <c r="G191" s="63"/>
      <c r="H191" s="64">
        <v>4320</v>
      </c>
      <c r="I191" s="48">
        <f>F191+H191</f>
        <v>8640</v>
      </c>
      <c r="J191" s="9">
        <f>F191*700</f>
        <v>3024000</v>
      </c>
      <c r="K191" s="9">
        <f>H191*700</f>
        <v>3024000</v>
      </c>
    </row>
    <row r="192" spans="1:11" ht="15.75" x14ac:dyDescent="0.25">
      <c r="A192" s="119"/>
      <c r="B192" s="42">
        <v>6</v>
      </c>
      <c r="C192" s="43" t="s">
        <v>381</v>
      </c>
      <c r="D192" s="43" t="s">
        <v>377</v>
      </c>
      <c r="E192" s="63"/>
      <c r="F192" s="64">
        <v>2160</v>
      </c>
      <c r="G192" s="65"/>
      <c r="H192" s="64">
        <v>0</v>
      </c>
      <c r="I192" s="48">
        <f>F192+G192</f>
        <v>2160</v>
      </c>
      <c r="J192" s="9">
        <f>F192*700</f>
        <v>1512000</v>
      </c>
      <c r="K192" s="9">
        <v>0</v>
      </c>
    </row>
    <row r="193" spans="1:11" ht="15.75" x14ac:dyDescent="0.25">
      <c r="A193" s="119"/>
      <c r="B193" s="42">
        <v>7</v>
      </c>
      <c r="C193" s="43" t="s">
        <v>381</v>
      </c>
      <c r="D193" s="43" t="s">
        <v>377</v>
      </c>
      <c r="E193" s="63"/>
      <c r="F193" s="64">
        <v>1800</v>
      </c>
      <c r="G193" s="63"/>
      <c r="H193" s="64">
        <v>1800</v>
      </c>
      <c r="I193" s="48">
        <f>F193+H193</f>
        <v>3600</v>
      </c>
      <c r="J193" s="9">
        <f>F193*700</f>
        <v>1260000</v>
      </c>
      <c r="K193" s="9">
        <f>H193*700</f>
        <v>1260000</v>
      </c>
    </row>
    <row r="194" spans="1:11" ht="15.75" x14ac:dyDescent="0.25">
      <c r="A194" s="119"/>
      <c r="B194" s="42">
        <v>8</v>
      </c>
      <c r="C194" s="43" t="s">
        <v>381</v>
      </c>
      <c r="D194" s="43" t="s">
        <v>377</v>
      </c>
      <c r="E194" s="63"/>
      <c r="F194" s="64">
        <v>3240</v>
      </c>
      <c r="G194" s="65"/>
      <c r="H194" s="64">
        <v>0</v>
      </c>
      <c r="I194" s="48">
        <f>F194+G194</f>
        <v>3240</v>
      </c>
      <c r="J194" s="9">
        <f>F194*700</f>
        <v>2268000</v>
      </c>
      <c r="K194" s="9">
        <v>0</v>
      </c>
    </row>
    <row r="195" spans="1:11" ht="15.75" x14ac:dyDescent="0.25">
      <c r="A195" s="119"/>
      <c r="B195" s="42">
        <v>9</v>
      </c>
      <c r="C195" s="43" t="s">
        <v>382</v>
      </c>
      <c r="D195" s="43" t="s">
        <v>380</v>
      </c>
      <c r="E195" s="63"/>
      <c r="F195" s="64">
        <v>4320</v>
      </c>
      <c r="G195" s="63"/>
      <c r="H195" s="64">
        <v>4320</v>
      </c>
      <c r="I195" s="48">
        <f>F195+H195</f>
        <v>8640</v>
      </c>
      <c r="J195" s="9">
        <f>F195*1000</f>
        <v>4320000</v>
      </c>
      <c r="K195" s="9">
        <f>H195*1000</f>
        <v>4320000</v>
      </c>
    </row>
    <row r="196" spans="1:11" ht="15.75" x14ac:dyDescent="0.25">
      <c r="A196" s="119" t="s">
        <v>383</v>
      </c>
      <c r="B196" s="42">
        <v>1</v>
      </c>
      <c r="C196" s="43" t="s">
        <v>384</v>
      </c>
      <c r="D196" s="43" t="s">
        <v>385</v>
      </c>
      <c r="E196" s="65">
        <v>2000</v>
      </c>
      <c r="F196" s="64"/>
      <c r="G196" s="65">
        <v>0</v>
      </c>
      <c r="H196" s="64">
        <v>0</v>
      </c>
      <c r="I196" s="48">
        <f t="shared" ref="I196:I202" si="11">E196+G196</f>
        <v>2000</v>
      </c>
      <c r="J196" s="9">
        <v>0</v>
      </c>
      <c r="K196" s="9">
        <v>0</v>
      </c>
    </row>
    <row r="197" spans="1:11" ht="15.75" x14ac:dyDescent="0.25">
      <c r="A197" s="119"/>
      <c r="B197" s="42">
        <v>2</v>
      </c>
      <c r="C197" s="43" t="s">
        <v>386</v>
      </c>
      <c r="D197" s="43" t="s">
        <v>54</v>
      </c>
      <c r="E197" s="65"/>
      <c r="F197" s="64">
        <v>0</v>
      </c>
      <c r="G197" s="65"/>
      <c r="H197" s="64">
        <v>0</v>
      </c>
      <c r="I197" s="48">
        <v>0</v>
      </c>
      <c r="J197" s="9">
        <v>0</v>
      </c>
      <c r="K197" s="9">
        <v>0</v>
      </c>
    </row>
    <row r="198" spans="1:11" ht="15.75" x14ac:dyDescent="0.25">
      <c r="A198" s="119" t="s">
        <v>387</v>
      </c>
      <c r="B198" s="42">
        <v>1</v>
      </c>
      <c r="C198" s="43" t="s">
        <v>388</v>
      </c>
      <c r="D198" s="43" t="s">
        <v>389</v>
      </c>
      <c r="E198" s="65">
        <v>944</v>
      </c>
      <c r="F198" s="64"/>
      <c r="G198" s="65">
        <v>0</v>
      </c>
      <c r="H198" s="64">
        <v>0</v>
      </c>
      <c r="I198" s="48">
        <f t="shared" si="11"/>
        <v>944</v>
      </c>
      <c r="J198" s="9">
        <f>E198*25000</f>
        <v>23600000</v>
      </c>
      <c r="K198" s="9">
        <v>0</v>
      </c>
    </row>
    <row r="199" spans="1:11" ht="31.5" x14ac:dyDescent="0.25">
      <c r="A199" s="119"/>
      <c r="B199" s="42">
        <v>2</v>
      </c>
      <c r="C199" s="43" t="s">
        <v>390</v>
      </c>
      <c r="D199" s="43" t="s">
        <v>389</v>
      </c>
      <c r="E199" s="65">
        <v>260</v>
      </c>
      <c r="F199" s="64"/>
      <c r="G199" s="65">
        <v>996245</v>
      </c>
      <c r="H199" s="64"/>
      <c r="I199" s="48">
        <f t="shared" si="11"/>
        <v>996505</v>
      </c>
      <c r="J199" s="9">
        <f>E199*25000</f>
        <v>6500000</v>
      </c>
      <c r="K199" s="9">
        <f>G199*25000</f>
        <v>24906125000</v>
      </c>
    </row>
    <row r="200" spans="1:11" ht="15.75" x14ac:dyDescent="0.25">
      <c r="A200" s="119"/>
      <c r="B200" s="42">
        <v>3</v>
      </c>
      <c r="C200" s="72" t="s">
        <v>391</v>
      </c>
      <c r="D200" s="43" t="s">
        <v>389</v>
      </c>
      <c r="E200" s="65">
        <v>0</v>
      </c>
      <c r="F200" s="64"/>
      <c r="G200" s="65">
        <v>3758</v>
      </c>
      <c r="H200" s="64"/>
      <c r="I200" s="48">
        <f t="shared" si="11"/>
        <v>3758</v>
      </c>
      <c r="J200" s="9">
        <v>0</v>
      </c>
      <c r="K200" s="9">
        <f>G200*25000</f>
        <v>93950000</v>
      </c>
    </row>
    <row r="201" spans="1:11" ht="31.5" x14ac:dyDescent="0.25">
      <c r="A201" s="119"/>
      <c r="B201" s="42">
        <v>4</v>
      </c>
      <c r="C201" s="43" t="s">
        <v>392</v>
      </c>
      <c r="D201" s="43" t="s">
        <v>389</v>
      </c>
      <c r="E201" s="65">
        <v>2500</v>
      </c>
      <c r="F201" s="64"/>
      <c r="G201" s="65">
        <v>2131</v>
      </c>
      <c r="H201" s="64"/>
      <c r="I201" s="48">
        <f t="shared" si="11"/>
        <v>4631</v>
      </c>
      <c r="J201" s="9">
        <f>E201*25000</f>
        <v>62500000</v>
      </c>
      <c r="K201" s="9">
        <f>G201*25000</f>
        <v>53275000</v>
      </c>
    </row>
    <row r="202" spans="1:11" ht="15.75" x14ac:dyDescent="0.25">
      <c r="A202" s="119"/>
      <c r="B202" s="42">
        <v>5</v>
      </c>
      <c r="C202" s="43" t="s">
        <v>393</v>
      </c>
      <c r="D202" s="43" t="s">
        <v>389</v>
      </c>
      <c r="E202" s="65">
        <v>628</v>
      </c>
      <c r="F202" s="64"/>
      <c r="G202" s="65">
        <v>1256</v>
      </c>
      <c r="H202" s="64"/>
      <c r="I202" s="48">
        <f t="shared" si="11"/>
        <v>1884</v>
      </c>
      <c r="J202" s="9">
        <f>E202*25000</f>
        <v>15700000</v>
      </c>
      <c r="K202" s="9">
        <v>0</v>
      </c>
    </row>
    <row r="203" spans="1:11" ht="15.75" x14ac:dyDescent="0.25">
      <c r="A203" s="119" t="s">
        <v>394</v>
      </c>
      <c r="B203" s="42">
        <v>1</v>
      </c>
      <c r="C203" s="43" t="s">
        <v>395</v>
      </c>
      <c r="D203" s="43" t="s">
        <v>396</v>
      </c>
      <c r="E203" s="65"/>
      <c r="F203" s="64"/>
      <c r="G203" s="65"/>
      <c r="H203" s="64"/>
      <c r="I203" s="48"/>
      <c r="J203" s="9"/>
      <c r="K203" s="9"/>
    </row>
    <row r="204" spans="1:11" ht="15.75" x14ac:dyDescent="0.25">
      <c r="A204" s="119"/>
      <c r="B204" s="42">
        <v>2</v>
      </c>
      <c r="C204" s="43" t="s">
        <v>397</v>
      </c>
      <c r="D204" s="43" t="s">
        <v>396</v>
      </c>
      <c r="E204" s="65"/>
      <c r="F204" s="64"/>
      <c r="G204" s="65"/>
      <c r="H204" s="64"/>
      <c r="I204" s="48"/>
      <c r="J204" s="9"/>
      <c r="K204" s="9"/>
    </row>
    <row r="205" spans="1:11" ht="15.75" x14ac:dyDescent="0.25">
      <c r="A205" s="119"/>
      <c r="B205" s="42">
        <v>3</v>
      </c>
      <c r="C205" s="43" t="s">
        <v>398</v>
      </c>
      <c r="D205" s="43" t="s">
        <v>396</v>
      </c>
      <c r="E205" s="65"/>
      <c r="F205" s="64"/>
      <c r="G205" s="65"/>
      <c r="H205" s="64"/>
      <c r="I205" s="48"/>
      <c r="J205" s="9"/>
      <c r="K205" s="9"/>
    </row>
    <row r="206" spans="1:11" ht="15.75" x14ac:dyDescent="0.25">
      <c r="A206" s="119"/>
      <c r="B206" s="42">
        <v>4</v>
      </c>
      <c r="C206" s="43" t="s">
        <v>399</v>
      </c>
      <c r="D206" s="43" t="s">
        <v>396</v>
      </c>
      <c r="E206" s="65"/>
      <c r="F206" s="64"/>
      <c r="G206" s="65"/>
      <c r="H206" s="64"/>
      <c r="I206" s="48"/>
      <c r="J206" s="9"/>
      <c r="K206" s="9"/>
    </row>
    <row r="207" spans="1:11" ht="15.75" x14ac:dyDescent="0.25">
      <c r="A207" s="119"/>
      <c r="B207" s="42">
        <v>5</v>
      </c>
      <c r="C207" s="43" t="s">
        <v>400</v>
      </c>
      <c r="D207" s="43" t="s">
        <v>54</v>
      </c>
      <c r="E207" s="65"/>
      <c r="F207" s="64">
        <v>0</v>
      </c>
      <c r="G207" s="65"/>
      <c r="H207" s="64">
        <v>0</v>
      </c>
      <c r="I207" s="48">
        <v>0</v>
      </c>
      <c r="J207" s="9">
        <v>0</v>
      </c>
      <c r="K207" s="9">
        <v>0</v>
      </c>
    </row>
    <row r="208" spans="1:11" ht="15.75" x14ac:dyDescent="0.25">
      <c r="A208" s="119" t="s">
        <v>401</v>
      </c>
      <c r="B208" s="42">
        <v>1</v>
      </c>
      <c r="C208" s="43" t="s">
        <v>402</v>
      </c>
      <c r="D208" s="43" t="s">
        <v>380</v>
      </c>
      <c r="E208" s="65"/>
      <c r="F208" s="64">
        <v>0</v>
      </c>
      <c r="G208" s="65"/>
      <c r="H208" s="64">
        <v>0</v>
      </c>
      <c r="I208" s="48">
        <v>0</v>
      </c>
      <c r="J208" s="9">
        <v>0</v>
      </c>
      <c r="K208" s="9">
        <v>0</v>
      </c>
    </row>
    <row r="209" spans="1:11" ht="15.75" x14ac:dyDescent="0.25">
      <c r="A209" s="119"/>
      <c r="B209" s="42">
        <v>2</v>
      </c>
      <c r="C209" s="43" t="s">
        <v>403</v>
      </c>
      <c r="D209" s="43" t="s">
        <v>229</v>
      </c>
      <c r="E209" s="65"/>
      <c r="F209" s="64">
        <v>0</v>
      </c>
      <c r="G209" s="65"/>
      <c r="H209" s="64">
        <v>0</v>
      </c>
      <c r="I209" s="48">
        <v>0</v>
      </c>
      <c r="J209" s="9">
        <v>0</v>
      </c>
      <c r="K209" s="9">
        <v>0</v>
      </c>
    </row>
    <row r="210" spans="1:11" ht="15.75" x14ac:dyDescent="0.25">
      <c r="A210" s="119"/>
      <c r="B210" s="42">
        <v>3</v>
      </c>
      <c r="C210" s="43" t="s">
        <v>403</v>
      </c>
      <c r="D210" s="43" t="s">
        <v>229</v>
      </c>
      <c r="E210" s="65"/>
      <c r="F210" s="64">
        <v>0</v>
      </c>
      <c r="G210" s="65"/>
      <c r="H210" s="64">
        <v>0</v>
      </c>
      <c r="I210" s="48">
        <v>0</v>
      </c>
      <c r="J210" s="9">
        <v>0</v>
      </c>
      <c r="K210" s="9">
        <v>0</v>
      </c>
    </row>
    <row r="211" spans="1:11" ht="15.75" x14ac:dyDescent="0.25">
      <c r="A211" s="119"/>
      <c r="B211" s="42">
        <v>4</v>
      </c>
      <c r="C211" s="43" t="s">
        <v>404</v>
      </c>
      <c r="D211" s="43" t="s">
        <v>229</v>
      </c>
      <c r="E211" s="65"/>
      <c r="F211" s="64">
        <v>0</v>
      </c>
      <c r="G211" s="65"/>
      <c r="H211" s="64">
        <v>0</v>
      </c>
      <c r="I211" s="48">
        <v>0</v>
      </c>
      <c r="J211" s="9">
        <v>0</v>
      </c>
      <c r="K211" s="9">
        <v>0</v>
      </c>
    </row>
    <row r="212" spans="1:11" ht="15.75" x14ac:dyDescent="0.25">
      <c r="A212" s="119"/>
      <c r="B212" s="42">
        <v>5</v>
      </c>
      <c r="C212" s="43" t="s">
        <v>405</v>
      </c>
      <c r="D212" s="43" t="s">
        <v>229</v>
      </c>
      <c r="E212" s="65"/>
      <c r="F212" s="64">
        <v>0</v>
      </c>
      <c r="G212" s="65"/>
      <c r="H212" s="64">
        <v>0</v>
      </c>
      <c r="I212" s="48">
        <v>0</v>
      </c>
      <c r="J212" s="9">
        <v>0</v>
      </c>
      <c r="K212" s="9">
        <v>0</v>
      </c>
    </row>
    <row r="213" spans="1:11" ht="15.75" x14ac:dyDescent="0.25">
      <c r="A213" s="119"/>
      <c r="B213" s="42">
        <v>6</v>
      </c>
      <c r="C213" s="43" t="s">
        <v>406</v>
      </c>
      <c r="D213" s="43" t="s">
        <v>229</v>
      </c>
      <c r="E213" s="65"/>
      <c r="F213" s="64">
        <v>0</v>
      </c>
      <c r="G213" s="65"/>
      <c r="H213" s="64">
        <v>0</v>
      </c>
      <c r="I213" s="48">
        <v>0</v>
      </c>
      <c r="J213" s="9">
        <v>0</v>
      </c>
      <c r="K213" s="9">
        <v>0</v>
      </c>
    </row>
    <row r="214" spans="1:11" ht="15.75" x14ac:dyDescent="0.25">
      <c r="A214" s="119"/>
      <c r="B214" s="42">
        <v>7</v>
      </c>
      <c r="C214" s="43" t="s">
        <v>406</v>
      </c>
      <c r="D214" s="43" t="s">
        <v>229</v>
      </c>
      <c r="E214" s="65"/>
      <c r="F214" s="64">
        <v>0</v>
      </c>
      <c r="G214" s="65"/>
      <c r="H214" s="64">
        <v>0</v>
      </c>
      <c r="I214" s="48">
        <v>0</v>
      </c>
      <c r="J214" s="9">
        <v>0</v>
      </c>
      <c r="K214" s="9">
        <v>0</v>
      </c>
    </row>
    <row r="215" spans="1:11" ht="15.75" x14ac:dyDescent="0.25">
      <c r="A215" s="119"/>
      <c r="B215" s="42">
        <v>8</v>
      </c>
      <c r="C215" s="43" t="s">
        <v>406</v>
      </c>
      <c r="D215" s="43" t="s">
        <v>229</v>
      </c>
      <c r="E215" s="65"/>
      <c r="F215" s="64">
        <v>0</v>
      </c>
      <c r="G215" s="65"/>
      <c r="H215" s="64">
        <v>0</v>
      </c>
      <c r="I215" s="48">
        <v>0</v>
      </c>
      <c r="J215" s="9">
        <v>0</v>
      </c>
      <c r="K215" s="9">
        <v>0</v>
      </c>
    </row>
    <row r="216" spans="1:11" ht="15.75" x14ac:dyDescent="0.25">
      <c r="A216" s="119"/>
      <c r="B216" s="42">
        <v>9</v>
      </c>
      <c r="C216" s="43" t="s">
        <v>406</v>
      </c>
      <c r="D216" s="43" t="s">
        <v>229</v>
      </c>
      <c r="E216" s="65"/>
      <c r="F216" s="64">
        <v>0</v>
      </c>
      <c r="G216" s="65"/>
      <c r="H216" s="64">
        <v>0</v>
      </c>
      <c r="I216" s="48">
        <v>0</v>
      </c>
      <c r="J216" s="9">
        <v>0</v>
      </c>
      <c r="K216" s="9">
        <v>0</v>
      </c>
    </row>
    <row r="217" spans="1:11" ht="15.75" x14ac:dyDescent="0.25">
      <c r="A217" s="119"/>
      <c r="B217" s="42">
        <v>10</v>
      </c>
      <c r="C217" s="43" t="s">
        <v>407</v>
      </c>
      <c r="D217" s="43" t="s">
        <v>380</v>
      </c>
      <c r="E217" s="65"/>
      <c r="F217" s="64">
        <v>0</v>
      </c>
      <c r="G217" s="65"/>
      <c r="H217" s="64">
        <v>0</v>
      </c>
      <c r="I217" s="48">
        <v>0</v>
      </c>
      <c r="J217" s="9">
        <v>0</v>
      </c>
      <c r="K217" s="9">
        <v>0</v>
      </c>
    </row>
    <row r="218" spans="1:11" ht="15.75" x14ac:dyDescent="0.25">
      <c r="A218" s="119"/>
      <c r="B218" s="42">
        <v>11</v>
      </c>
      <c r="C218" s="43" t="s">
        <v>408</v>
      </c>
      <c r="D218" s="43" t="s">
        <v>380</v>
      </c>
      <c r="E218" s="65"/>
      <c r="F218" s="64">
        <v>0</v>
      </c>
      <c r="G218" s="65"/>
      <c r="H218" s="64">
        <v>0</v>
      </c>
      <c r="I218" s="48">
        <v>0</v>
      </c>
      <c r="J218" s="9">
        <v>0</v>
      </c>
      <c r="K218" s="9">
        <v>0</v>
      </c>
    </row>
    <row r="219" spans="1:11" ht="15.75" x14ac:dyDescent="0.25">
      <c r="A219" s="119"/>
      <c r="B219" s="42">
        <v>12</v>
      </c>
      <c r="C219" s="43" t="s">
        <v>409</v>
      </c>
      <c r="D219" s="43" t="s">
        <v>229</v>
      </c>
      <c r="E219" s="65"/>
      <c r="F219" s="64">
        <v>0</v>
      </c>
      <c r="G219" s="65"/>
      <c r="H219" s="64">
        <v>0</v>
      </c>
      <c r="I219" s="48">
        <v>0</v>
      </c>
      <c r="J219" s="9">
        <v>0</v>
      </c>
      <c r="K219" s="9">
        <v>0</v>
      </c>
    </row>
    <row r="220" spans="1:11" ht="15.75" x14ac:dyDescent="0.25">
      <c r="A220" s="119"/>
      <c r="B220" s="42">
        <v>13</v>
      </c>
      <c r="C220" s="43" t="s">
        <v>409</v>
      </c>
      <c r="D220" s="43" t="s">
        <v>229</v>
      </c>
      <c r="E220" s="65"/>
      <c r="F220" s="64">
        <v>0</v>
      </c>
      <c r="G220" s="65"/>
      <c r="H220" s="64">
        <v>0</v>
      </c>
      <c r="I220" s="48">
        <v>0</v>
      </c>
      <c r="J220" s="9">
        <v>0</v>
      </c>
      <c r="K220" s="9">
        <v>0</v>
      </c>
    </row>
    <row r="221" spans="1:11" ht="15.75" x14ac:dyDescent="0.25">
      <c r="A221" s="119"/>
      <c r="B221" s="42">
        <v>14</v>
      </c>
      <c r="C221" s="43" t="s">
        <v>409</v>
      </c>
      <c r="D221" s="43" t="s">
        <v>229</v>
      </c>
      <c r="E221" s="65"/>
      <c r="F221" s="64">
        <v>0</v>
      </c>
      <c r="G221" s="65"/>
      <c r="H221" s="64">
        <v>0</v>
      </c>
      <c r="I221" s="48">
        <v>0</v>
      </c>
      <c r="J221" s="9">
        <v>0</v>
      </c>
      <c r="K221" s="9">
        <v>0</v>
      </c>
    </row>
    <row r="222" spans="1:11" ht="15.75" x14ac:dyDescent="0.25">
      <c r="A222" s="119"/>
      <c r="B222" s="42">
        <v>15</v>
      </c>
      <c r="C222" s="43" t="s">
        <v>409</v>
      </c>
      <c r="D222" s="43" t="s">
        <v>229</v>
      </c>
      <c r="E222" s="65"/>
      <c r="F222" s="64">
        <v>0</v>
      </c>
      <c r="G222" s="65"/>
      <c r="H222" s="64">
        <v>0</v>
      </c>
      <c r="I222" s="48">
        <v>0</v>
      </c>
      <c r="J222" s="9">
        <v>0</v>
      </c>
      <c r="K222" s="9">
        <v>0</v>
      </c>
    </row>
    <row r="223" spans="1:11" ht="15.75" x14ac:dyDescent="0.25">
      <c r="A223" s="119"/>
      <c r="B223" s="42">
        <v>16</v>
      </c>
      <c r="C223" s="43" t="s">
        <v>409</v>
      </c>
      <c r="D223" s="43" t="s">
        <v>229</v>
      </c>
      <c r="E223" s="65"/>
      <c r="F223" s="64">
        <v>0</v>
      </c>
      <c r="G223" s="65"/>
      <c r="H223" s="64">
        <v>0</v>
      </c>
      <c r="I223" s="48">
        <v>0</v>
      </c>
      <c r="J223" s="9">
        <v>0</v>
      </c>
      <c r="K223" s="9">
        <v>0</v>
      </c>
    </row>
    <row r="224" spans="1:11" ht="15.75" x14ac:dyDescent="0.25">
      <c r="A224" s="119"/>
      <c r="B224" s="42">
        <v>17</v>
      </c>
      <c r="C224" s="43" t="s">
        <v>410</v>
      </c>
      <c r="D224" s="43" t="s">
        <v>229</v>
      </c>
      <c r="E224" s="65"/>
      <c r="F224" s="64">
        <v>0</v>
      </c>
      <c r="G224" s="65"/>
      <c r="H224" s="64">
        <v>0</v>
      </c>
      <c r="I224" s="48">
        <v>0</v>
      </c>
      <c r="J224" s="9">
        <v>0</v>
      </c>
      <c r="K224" s="9">
        <v>0</v>
      </c>
    </row>
    <row r="225" spans="1:11" ht="15.75" x14ac:dyDescent="0.25">
      <c r="A225" s="119"/>
      <c r="B225" s="42">
        <v>18</v>
      </c>
      <c r="C225" s="43" t="s">
        <v>410</v>
      </c>
      <c r="D225" s="43" t="s">
        <v>229</v>
      </c>
      <c r="E225" s="65"/>
      <c r="F225" s="64">
        <v>0</v>
      </c>
      <c r="G225" s="65"/>
      <c r="H225" s="64">
        <v>0</v>
      </c>
      <c r="I225" s="48">
        <v>0</v>
      </c>
      <c r="J225" s="9">
        <v>0</v>
      </c>
      <c r="K225" s="9">
        <v>0</v>
      </c>
    </row>
    <row r="226" spans="1:11" ht="15.75" x14ac:dyDescent="0.25">
      <c r="A226" s="119"/>
      <c r="B226" s="42">
        <v>19</v>
      </c>
      <c r="C226" s="43" t="s">
        <v>411</v>
      </c>
      <c r="D226" s="43" t="s">
        <v>229</v>
      </c>
      <c r="E226" s="65"/>
      <c r="F226" s="64">
        <v>0</v>
      </c>
      <c r="G226" s="65"/>
      <c r="H226" s="64">
        <v>0</v>
      </c>
      <c r="I226" s="48">
        <v>0</v>
      </c>
      <c r="J226" s="9">
        <v>0</v>
      </c>
      <c r="K226" s="9">
        <v>0</v>
      </c>
    </row>
    <row r="227" spans="1:11" ht="15.75" x14ac:dyDescent="0.25">
      <c r="A227" s="119"/>
      <c r="B227" s="42">
        <v>20</v>
      </c>
      <c r="C227" s="43" t="s">
        <v>412</v>
      </c>
      <c r="D227" s="43" t="s">
        <v>344</v>
      </c>
      <c r="E227" s="65"/>
      <c r="F227" s="64"/>
      <c r="G227" s="65"/>
      <c r="H227" s="64"/>
      <c r="I227" s="48"/>
      <c r="J227" s="9"/>
      <c r="K227" s="9"/>
    </row>
    <row r="228" spans="1:11" ht="15.75" x14ac:dyDescent="0.25">
      <c r="A228" s="119"/>
      <c r="B228" s="42">
        <v>21</v>
      </c>
      <c r="C228" s="43" t="s">
        <v>413</v>
      </c>
      <c r="D228" s="43" t="s">
        <v>233</v>
      </c>
      <c r="E228" s="65"/>
      <c r="F228" s="64">
        <v>0</v>
      </c>
      <c r="G228" s="65"/>
      <c r="H228" s="64">
        <v>0</v>
      </c>
      <c r="I228" s="48">
        <v>0</v>
      </c>
      <c r="J228" s="9">
        <v>0</v>
      </c>
      <c r="K228" s="9">
        <v>0</v>
      </c>
    </row>
    <row r="229" spans="1:11" ht="15.75" x14ac:dyDescent="0.25">
      <c r="A229" s="119" t="s">
        <v>414</v>
      </c>
      <c r="B229" s="42">
        <v>1</v>
      </c>
      <c r="C229" s="43" t="s">
        <v>415</v>
      </c>
      <c r="D229" s="43" t="s">
        <v>215</v>
      </c>
      <c r="E229" s="65">
        <v>0</v>
      </c>
      <c r="F229" s="64"/>
      <c r="G229" s="65">
        <v>0</v>
      </c>
      <c r="H229" s="64"/>
      <c r="I229" s="48">
        <v>0</v>
      </c>
      <c r="J229" s="9">
        <v>0</v>
      </c>
      <c r="K229" s="9">
        <v>0</v>
      </c>
    </row>
    <row r="230" spans="1:11" ht="15.75" x14ac:dyDescent="0.25">
      <c r="A230" s="119"/>
      <c r="B230" s="42">
        <v>2</v>
      </c>
      <c r="C230" s="43" t="s">
        <v>416</v>
      </c>
      <c r="D230" s="43" t="s">
        <v>215</v>
      </c>
      <c r="E230" s="65">
        <v>0</v>
      </c>
      <c r="F230" s="64"/>
      <c r="G230" s="65">
        <v>0</v>
      </c>
      <c r="H230" s="64"/>
      <c r="I230" s="48">
        <v>0</v>
      </c>
      <c r="J230" s="9">
        <v>0</v>
      </c>
      <c r="K230" s="9">
        <v>0</v>
      </c>
    </row>
    <row r="231" spans="1:11" ht="15.75" x14ac:dyDescent="0.25">
      <c r="A231" s="119"/>
      <c r="B231" s="42">
        <v>3</v>
      </c>
      <c r="C231" s="43" t="s">
        <v>417</v>
      </c>
      <c r="D231" s="43" t="s">
        <v>233</v>
      </c>
      <c r="E231" s="65"/>
      <c r="F231" s="64">
        <v>0</v>
      </c>
      <c r="G231" s="65"/>
      <c r="H231" s="64">
        <v>0</v>
      </c>
      <c r="I231" s="48">
        <v>0</v>
      </c>
      <c r="J231" s="9">
        <v>0</v>
      </c>
      <c r="K231" s="9">
        <v>0</v>
      </c>
    </row>
    <row r="232" spans="1:11" ht="15.75" x14ac:dyDescent="0.25">
      <c r="A232" s="119"/>
      <c r="B232" s="42">
        <v>4</v>
      </c>
      <c r="C232" s="43" t="s">
        <v>417</v>
      </c>
      <c r="D232" s="43" t="s">
        <v>418</v>
      </c>
      <c r="E232" s="65"/>
      <c r="F232" s="64">
        <v>0</v>
      </c>
      <c r="G232" s="65"/>
      <c r="H232" s="64">
        <v>0</v>
      </c>
      <c r="I232" s="48">
        <v>0</v>
      </c>
      <c r="J232" s="9">
        <v>0</v>
      </c>
      <c r="K232" s="9">
        <v>0</v>
      </c>
    </row>
    <row r="233" spans="1:11" ht="15.75" x14ac:dyDescent="0.25">
      <c r="A233" s="119"/>
      <c r="B233" s="42">
        <v>5</v>
      </c>
      <c r="C233" s="43" t="s">
        <v>419</v>
      </c>
      <c r="D233" s="43" t="s">
        <v>420</v>
      </c>
      <c r="E233" s="65"/>
      <c r="F233" s="64"/>
      <c r="G233" s="65"/>
      <c r="H233" s="64"/>
      <c r="I233" s="48"/>
      <c r="J233" s="9"/>
      <c r="K233" s="9"/>
    </row>
    <row r="234" spans="1:11" ht="15.75" x14ac:dyDescent="0.25">
      <c r="A234" s="119"/>
      <c r="B234" s="42">
        <v>6</v>
      </c>
      <c r="C234" s="43" t="s">
        <v>421</v>
      </c>
      <c r="D234" s="43" t="s">
        <v>420</v>
      </c>
      <c r="E234" s="65"/>
      <c r="F234" s="64"/>
      <c r="G234" s="65"/>
      <c r="H234" s="64"/>
      <c r="I234" s="48"/>
      <c r="J234" s="9"/>
      <c r="K234" s="9"/>
    </row>
    <row r="235" spans="1:11" ht="15.75" x14ac:dyDescent="0.25">
      <c r="A235" s="119"/>
      <c r="B235" s="42">
        <v>7</v>
      </c>
      <c r="C235" s="43" t="s">
        <v>422</v>
      </c>
      <c r="D235" s="43" t="s">
        <v>215</v>
      </c>
      <c r="E235" s="65">
        <v>0</v>
      </c>
      <c r="F235" s="64"/>
      <c r="G235" s="65">
        <v>0</v>
      </c>
      <c r="H235" s="64"/>
      <c r="I235" s="48">
        <v>0</v>
      </c>
      <c r="J235" s="9">
        <v>0</v>
      </c>
      <c r="K235" s="9">
        <v>0</v>
      </c>
    </row>
    <row r="236" spans="1:11" ht="15.75" x14ac:dyDescent="0.25">
      <c r="A236" s="119"/>
      <c r="B236" s="42">
        <v>8</v>
      </c>
      <c r="C236" s="43" t="s">
        <v>423</v>
      </c>
      <c r="D236" s="43" t="s">
        <v>330</v>
      </c>
      <c r="E236" s="65"/>
      <c r="F236" s="64">
        <v>0</v>
      </c>
      <c r="G236" s="65"/>
      <c r="H236" s="64">
        <v>0</v>
      </c>
      <c r="I236" s="48">
        <v>0</v>
      </c>
      <c r="J236" s="9">
        <v>0</v>
      </c>
      <c r="K236" s="9">
        <v>0</v>
      </c>
    </row>
    <row r="237" spans="1:11" ht="15.75" x14ac:dyDescent="0.25">
      <c r="A237" s="119"/>
      <c r="B237" s="42">
        <v>9</v>
      </c>
      <c r="C237" s="43" t="s">
        <v>424</v>
      </c>
      <c r="D237" s="43" t="s">
        <v>233</v>
      </c>
      <c r="E237" s="65"/>
      <c r="F237" s="64">
        <v>0</v>
      </c>
      <c r="G237" s="65"/>
      <c r="H237" s="64">
        <v>0</v>
      </c>
      <c r="I237" s="48">
        <v>0</v>
      </c>
      <c r="J237" s="9">
        <v>0</v>
      </c>
      <c r="K237" s="9">
        <v>0</v>
      </c>
    </row>
    <row r="238" spans="1:11" ht="15.75" x14ac:dyDescent="0.25">
      <c r="A238" s="119" t="s">
        <v>425</v>
      </c>
      <c r="B238" s="42">
        <v>1</v>
      </c>
      <c r="C238" s="43" t="s">
        <v>426</v>
      </c>
      <c r="D238" s="43" t="s">
        <v>427</v>
      </c>
      <c r="E238" s="65"/>
      <c r="F238" s="64">
        <v>0</v>
      </c>
      <c r="G238" s="65"/>
      <c r="H238" s="64">
        <v>0</v>
      </c>
      <c r="I238" s="48">
        <v>0</v>
      </c>
      <c r="J238" s="9">
        <v>0</v>
      </c>
      <c r="K238" s="9">
        <v>0</v>
      </c>
    </row>
    <row r="239" spans="1:11" ht="15.75" x14ac:dyDescent="0.25">
      <c r="A239" s="119"/>
      <c r="B239" s="42">
        <v>2</v>
      </c>
      <c r="C239" s="43" t="s">
        <v>428</v>
      </c>
      <c r="D239" s="43" t="s">
        <v>427</v>
      </c>
      <c r="E239" s="65"/>
      <c r="F239" s="64">
        <v>0</v>
      </c>
      <c r="G239" s="65"/>
      <c r="H239" s="64">
        <v>0</v>
      </c>
      <c r="I239" s="48">
        <v>0</v>
      </c>
      <c r="J239" s="9">
        <v>0</v>
      </c>
      <c r="K239" s="9">
        <v>0</v>
      </c>
    </row>
    <row r="240" spans="1:11" ht="15.75" x14ac:dyDescent="0.25">
      <c r="A240" s="119"/>
      <c r="B240" s="42">
        <v>3</v>
      </c>
      <c r="C240" s="43" t="s">
        <v>428</v>
      </c>
      <c r="D240" s="43" t="s">
        <v>427</v>
      </c>
      <c r="E240" s="65"/>
      <c r="F240" s="64">
        <v>0</v>
      </c>
      <c r="G240" s="65"/>
      <c r="H240" s="64">
        <v>0</v>
      </c>
      <c r="I240" s="48">
        <v>0</v>
      </c>
      <c r="J240" s="9">
        <v>0</v>
      </c>
      <c r="K240" s="9">
        <v>0</v>
      </c>
    </row>
    <row r="241" spans="1:11" ht="15.75" x14ac:dyDescent="0.25">
      <c r="A241" s="119" t="s">
        <v>429</v>
      </c>
      <c r="B241" s="42">
        <v>1</v>
      </c>
      <c r="C241" s="43" t="s">
        <v>430</v>
      </c>
      <c r="D241" s="43" t="s">
        <v>233</v>
      </c>
      <c r="E241" s="65"/>
      <c r="F241" s="64">
        <v>0</v>
      </c>
      <c r="G241" s="65"/>
      <c r="H241" s="64">
        <v>2000</v>
      </c>
      <c r="I241" s="48">
        <f>F241+H241</f>
        <v>2000</v>
      </c>
      <c r="J241" s="9">
        <v>0</v>
      </c>
      <c r="K241" s="9">
        <f>H241*1000</f>
        <v>2000000</v>
      </c>
    </row>
    <row r="242" spans="1:11" ht="15.75" x14ac:dyDescent="0.25">
      <c r="A242" s="119"/>
      <c r="B242" s="42">
        <v>2</v>
      </c>
      <c r="C242" s="43" t="s">
        <v>431</v>
      </c>
      <c r="D242" s="43" t="s">
        <v>330</v>
      </c>
      <c r="E242" s="65"/>
      <c r="F242" s="64">
        <v>2500</v>
      </c>
      <c r="G242" s="65"/>
      <c r="H242" s="64">
        <v>0</v>
      </c>
      <c r="I242" s="48">
        <f t="shared" ref="I242:I244" si="12">F242+H242</f>
        <v>2500</v>
      </c>
      <c r="J242" s="9">
        <f>F242*700</f>
        <v>1750000</v>
      </c>
      <c r="K242" s="9">
        <v>0</v>
      </c>
    </row>
    <row r="243" spans="1:11" ht="15.75" x14ac:dyDescent="0.25">
      <c r="A243" s="119"/>
      <c r="B243" s="42">
        <v>3</v>
      </c>
      <c r="C243" s="43" t="s">
        <v>431</v>
      </c>
      <c r="D243" s="43" t="s">
        <v>330</v>
      </c>
      <c r="E243" s="65"/>
      <c r="F243" s="64">
        <v>3000</v>
      </c>
      <c r="G243" s="65"/>
      <c r="H243" s="64">
        <v>0</v>
      </c>
      <c r="I243" s="48">
        <f t="shared" si="12"/>
        <v>3000</v>
      </c>
      <c r="J243" s="9">
        <f>F243*700</f>
        <v>2100000</v>
      </c>
      <c r="K243" s="9">
        <v>0</v>
      </c>
    </row>
    <row r="244" spans="1:11" ht="15.75" x14ac:dyDescent="0.25">
      <c r="A244" s="119"/>
      <c r="B244" s="42">
        <v>4</v>
      </c>
      <c r="C244" s="43" t="s">
        <v>432</v>
      </c>
      <c r="D244" s="43" t="s">
        <v>233</v>
      </c>
      <c r="E244" s="65"/>
      <c r="F244" s="64">
        <v>0</v>
      </c>
      <c r="G244" s="65"/>
      <c r="H244" s="64">
        <v>1500</v>
      </c>
      <c r="I244" s="48">
        <f t="shared" si="12"/>
        <v>1500</v>
      </c>
      <c r="J244" s="9">
        <v>0</v>
      </c>
      <c r="K244" s="9">
        <f>H244*1000</f>
        <v>1500000</v>
      </c>
    </row>
    <row r="245" spans="1:11" ht="15.75" x14ac:dyDescent="0.25">
      <c r="A245" s="119"/>
      <c r="B245" s="42">
        <v>5</v>
      </c>
      <c r="C245" s="43" t="s">
        <v>433</v>
      </c>
      <c r="D245" s="43" t="s">
        <v>54</v>
      </c>
      <c r="E245" s="65"/>
      <c r="F245" s="64">
        <v>0</v>
      </c>
      <c r="G245" s="65"/>
      <c r="H245" s="64">
        <v>0</v>
      </c>
      <c r="I245" s="48">
        <v>0</v>
      </c>
      <c r="J245" s="9">
        <v>0</v>
      </c>
      <c r="K245" s="9">
        <v>0</v>
      </c>
    </row>
    <row r="246" spans="1:11" ht="15.75" x14ac:dyDescent="0.25">
      <c r="A246" s="119"/>
      <c r="B246" s="42">
        <v>6</v>
      </c>
      <c r="C246" s="43" t="s">
        <v>434</v>
      </c>
      <c r="D246" s="43" t="s">
        <v>54</v>
      </c>
      <c r="E246" s="65"/>
      <c r="F246" s="64">
        <v>0</v>
      </c>
      <c r="G246" s="65"/>
      <c r="H246" s="64">
        <v>0</v>
      </c>
      <c r="I246" s="48">
        <v>0</v>
      </c>
      <c r="J246" s="9">
        <v>0</v>
      </c>
      <c r="K246" s="9">
        <v>0</v>
      </c>
    </row>
    <row r="247" spans="1:11" ht="15.75" x14ac:dyDescent="0.25">
      <c r="A247" s="119"/>
      <c r="B247" s="42">
        <v>7</v>
      </c>
      <c r="C247" s="43" t="s">
        <v>435</v>
      </c>
      <c r="D247" s="43" t="s">
        <v>54</v>
      </c>
      <c r="E247" s="65"/>
      <c r="F247" s="64">
        <v>0</v>
      </c>
      <c r="G247" s="65"/>
      <c r="H247" s="64">
        <v>0</v>
      </c>
      <c r="I247" s="48">
        <v>0</v>
      </c>
      <c r="J247" s="9">
        <v>0</v>
      </c>
      <c r="K247" s="9">
        <v>0</v>
      </c>
    </row>
    <row r="248" spans="1:11" ht="15.75" x14ac:dyDescent="0.25">
      <c r="A248" s="119" t="s">
        <v>436</v>
      </c>
      <c r="B248" s="42">
        <v>1</v>
      </c>
      <c r="C248" s="43" t="s">
        <v>437</v>
      </c>
      <c r="D248" s="43" t="s">
        <v>54</v>
      </c>
      <c r="E248" s="65"/>
      <c r="F248" s="64">
        <v>0</v>
      </c>
      <c r="G248" s="65"/>
      <c r="H248" s="64">
        <v>0</v>
      </c>
      <c r="I248" s="48">
        <v>0</v>
      </c>
      <c r="J248" s="9">
        <v>0</v>
      </c>
      <c r="K248" s="9">
        <v>0</v>
      </c>
    </row>
    <row r="249" spans="1:11" ht="15.75" x14ac:dyDescent="0.25">
      <c r="A249" s="119"/>
      <c r="B249" s="42">
        <v>2</v>
      </c>
      <c r="C249" s="43" t="s">
        <v>437</v>
      </c>
      <c r="D249" s="43" t="s">
        <v>54</v>
      </c>
      <c r="E249" s="65"/>
      <c r="F249" s="64">
        <v>0</v>
      </c>
      <c r="G249" s="65"/>
      <c r="H249" s="64">
        <v>0</v>
      </c>
      <c r="I249" s="48">
        <v>0</v>
      </c>
      <c r="J249" s="9">
        <v>0</v>
      </c>
      <c r="K249" s="9">
        <v>0</v>
      </c>
    </row>
    <row r="250" spans="1:11" ht="15.75" x14ac:dyDescent="0.25">
      <c r="A250" s="119" t="s">
        <v>438</v>
      </c>
      <c r="B250" s="42">
        <v>1</v>
      </c>
      <c r="C250" s="43" t="s">
        <v>439</v>
      </c>
      <c r="D250" s="43" t="s">
        <v>233</v>
      </c>
      <c r="E250" s="65"/>
      <c r="F250" s="64">
        <v>23500</v>
      </c>
      <c r="G250" s="65"/>
      <c r="H250" s="64">
        <v>15000</v>
      </c>
      <c r="I250" s="48">
        <f>F250+H250</f>
        <v>38500</v>
      </c>
      <c r="J250" s="9">
        <f>F250*1000</f>
        <v>23500000</v>
      </c>
      <c r="K250" s="9">
        <f>H250*1000</f>
        <v>15000000</v>
      </c>
    </row>
    <row r="251" spans="1:11" ht="15.75" x14ac:dyDescent="0.25">
      <c r="A251" s="119"/>
      <c r="B251" s="42">
        <v>2</v>
      </c>
      <c r="C251" s="72" t="s">
        <v>439</v>
      </c>
      <c r="D251" s="43" t="s">
        <v>221</v>
      </c>
      <c r="E251" s="65"/>
      <c r="F251" s="64">
        <v>19750</v>
      </c>
      <c r="G251" s="65"/>
      <c r="H251" s="64">
        <v>32800</v>
      </c>
      <c r="I251" s="48">
        <f t="shared" ref="I251:I314" si="13">F251+H251</f>
        <v>52550</v>
      </c>
      <c r="J251" s="9">
        <f>F251*700</f>
        <v>13825000</v>
      </c>
      <c r="K251" s="9">
        <f>H251*700</f>
        <v>22960000</v>
      </c>
    </row>
    <row r="252" spans="1:11" ht="15.75" x14ac:dyDescent="0.25">
      <c r="A252" s="119"/>
      <c r="B252" s="42">
        <v>3</v>
      </c>
      <c r="C252" s="43" t="s">
        <v>440</v>
      </c>
      <c r="D252" s="43" t="s">
        <v>437</v>
      </c>
      <c r="E252" s="65"/>
      <c r="F252" s="64"/>
      <c r="G252" s="65"/>
      <c r="H252" s="64"/>
      <c r="I252" s="48"/>
      <c r="J252" s="9"/>
      <c r="K252" s="9"/>
    </row>
    <row r="253" spans="1:11" ht="15.75" x14ac:dyDescent="0.25">
      <c r="A253" s="119"/>
      <c r="B253" s="42">
        <v>4</v>
      </c>
      <c r="C253" s="43" t="s">
        <v>441</v>
      </c>
      <c r="D253" s="43" t="s">
        <v>442</v>
      </c>
      <c r="E253" s="65"/>
      <c r="F253" s="64">
        <v>25000</v>
      </c>
      <c r="G253" s="65"/>
      <c r="H253" s="64">
        <v>18750</v>
      </c>
      <c r="I253" s="48">
        <f t="shared" si="13"/>
        <v>43750</v>
      </c>
      <c r="J253" s="9">
        <f>F253*700</f>
        <v>17500000</v>
      </c>
      <c r="K253" s="9">
        <f>H253*700</f>
        <v>13125000</v>
      </c>
    </row>
    <row r="254" spans="1:11" ht="15.75" x14ac:dyDescent="0.25">
      <c r="A254" s="119"/>
      <c r="B254" s="42">
        <v>5</v>
      </c>
      <c r="C254" s="43" t="s">
        <v>443</v>
      </c>
      <c r="D254" s="43" t="s">
        <v>233</v>
      </c>
      <c r="E254" s="65"/>
      <c r="F254" s="64">
        <v>7000</v>
      </c>
      <c r="G254" s="65"/>
      <c r="H254" s="64">
        <v>5250</v>
      </c>
      <c r="I254" s="48">
        <f t="shared" si="13"/>
        <v>12250</v>
      </c>
      <c r="J254" s="9">
        <f>F254*1000</f>
        <v>7000000</v>
      </c>
      <c r="K254" s="9">
        <f>H254*1000</f>
        <v>5250000</v>
      </c>
    </row>
    <row r="255" spans="1:11" ht="15.75" x14ac:dyDescent="0.25">
      <c r="A255" s="119"/>
      <c r="B255" s="42">
        <v>6</v>
      </c>
      <c r="C255" s="43" t="s">
        <v>444</v>
      </c>
      <c r="D255" s="43" t="s">
        <v>221</v>
      </c>
      <c r="E255" s="65"/>
      <c r="F255" s="64">
        <v>0</v>
      </c>
      <c r="G255" s="65"/>
      <c r="H255" s="64">
        <v>0</v>
      </c>
      <c r="I255" s="48">
        <v>0</v>
      </c>
      <c r="J255" s="9">
        <v>0</v>
      </c>
      <c r="K255" s="9">
        <v>0</v>
      </c>
    </row>
    <row r="256" spans="1:11" ht="15.75" x14ac:dyDescent="0.25">
      <c r="A256" s="119"/>
      <c r="B256" s="42">
        <v>7</v>
      </c>
      <c r="C256" s="43" t="s">
        <v>444</v>
      </c>
      <c r="D256" s="43" t="s">
        <v>233</v>
      </c>
      <c r="E256" s="65"/>
      <c r="F256" s="64">
        <v>0</v>
      </c>
      <c r="G256" s="65"/>
      <c r="H256" s="64">
        <v>0</v>
      </c>
      <c r="I256" s="48">
        <v>0</v>
      </c>
      <c r="J256" s="9">
        <v>0</v>
      </c>
      <c r="K256" s="9">
        <v>0</v>
      </c>
    </row>
    <row r="257" spans="1:11" ht="15.75" x14ac:dyDescent="0.25">
      <c r="A257" s="119"/>
      <c r="B257" s="42">
        <v>8</v>
      </c>
      <c r="C257" s="43" t="s">
        <v>445</v>
      </c>
      <c r="D257" s="43" t="s">
        <v>233</v>
      </c>
      <c r="E257" s="65"/>
      <c r="F257" s="64">
        <v>10000</v>
      </c>
      <c r="G257" s="65"/>
      <c r="H257" s="64">
        <v>11250</v>
      </c>
      <c r="I257" s="48">
        <f t="shared" si="13"/>
        <v>21250</v>
      </c>
      <c r="J257" s="9">
        <f>F257*1000</f>
        <v>10000000</v>
      </c>
      <c r="K257" s="9">
        <f>H257*1000</f>
        <v>11250000</v>
      </c>
    </row>
    <row r="258" spans="1:11" ht="15.75" x14ac:dyDescent="0.25">
      <c r="A258" s="119"/>
      <c r="B258" s="42">
        <v>9</v>
      </c>
      <c r="C258" s="43" t="s">
        <v>446</v>
      </c>
      <c r="D258" s="43" t="s">
        <v>233</v>
      </c>
      <c r="E258" s="65"/>
      <c r="F258" s="64">
        <v>1050</v>
      </c>
      <c r="G258" s="65"/>
      <c r="H258" s="64">
        <v>0</v>
      </c>
      <c r="I258" s="48">
        <f t="shared" si="13"/>
        <v>1050</v>
      </c>
      <c r="J258" s="9">
        <f>F258*1000</f>
        <v>1050000</v>
      </c>
      <c r="K258" s="9">
        <v>0</v>
      </c>
    </row>
    <row r="259" spans="1:11" ht="15.75" x14ac:dyDescent="0.25">
      <c r="A259" s="119"/>
      <c r="B259" s="42">
        <v>10</v>
      </c>
      <c r="C259" s="43" t="s">
        <v>447</v>
      </c>
      <c r="D259" s="43" t="s">
        <v>233</v>
      </c>
      <c r="E259" s="65"/>
      <c r="F259" s="64">
        <v>2000</v>
      </c>
      <c r="G259" s="65"/>
      <c r="H259" s="64">
        <v>2000</v>
      </c>
      <c r="I259" s="48">
        <f t="shared" si="13"/>
        <v>4000</v>
      </c>
      <c r="J259" s="9">
        <v>0</v>
      </c>
      <c r="K259" s="9">
        <v>0</v>
      </c>
    </row>
    <row r="260" spans="1:11" ht="15.75" x14ac:dyDescent="0.25">
      <c r="A260" s="119"/>
      <c r="B260" s="42">
        <v>11</v>
      </c>
      <c r="C260" s="43" t="s">
        <v>448</v>
      </c>
      <c r="D260" s="43" t="s">
        <v>233</v>
      </c>
      <c r="E260" s="65"/>
      <c r="F260" s="64">
        <v>1000</v>
      </c>
      <c r="G260" s="65"/>
      <c r="H260" s="64">
        <v>750</v>
      </c>
      <c r="I260" s="48">
        <f t="shared" si="13"/>
        <v>1750</v>
      </c>
      <c r="J260" s="9">
        <f>F260*1000</f>
        <v>1000000</v>
      </c>
      <c r="K260" s="9">
        <f>H260*1000</f>
        <v>750000</v>
      </c>
    </row>
    <row r="261" spans="1:11" ht="15.75" x14ac:dyDescent="0.25">
      <c r="A261" s="119"/>
      <c r="B261" s="42">
        <v>12</v>
      </c>
      <c r="C261" s="43" t="s">
        <v>449</v>
      </c>
      <c r="D261" s="43" t="s">
        <v>221</v>
      </c>
      <c r="E261" s="65"/>
      <c r="F261" s="64">
        <v>0</v>
      </c>
      <c r="G261" s="65"/>
      <c r="H261" s="64">
        <v>0</v>
      </c>
      <c r="I261" s="48">
        <v>0</v>
      </c>
      <c r="J261" s="9">
        <v>0</v>
      </c>
      <c r="K261" s="9">
        <v>0</v>
      </c>
    </row>
    <row r="262" spans="1:11" ht="15.75" x14ac:dyDescent="0.25">
      <c r="A262" s="119"/>
      <c r="B262" s="42">
        <v>13</v>
      </c>
      <c r="C262" s="43" t="s">
        <v>450</v>
      </c>
      <c r="D262" s="43" t="s">
        <v>330</v>
      </c>
      <c r="E262" s="65"/>
      <c r="F262" s="64">
        <v>0</v>
      </c>
      <c r="G262" s="65"/>
      <c r="H262" s="64">
        <v>0</v>
      </c>
      <c r="I262" s="48">
        <v>0</v>
      </c>
      <c r="J262" s="9">
        <v>0</v>
      </c>
      <c r="K262" s="9">
        <v>0</v>
      </c>
    </row>
    <row r="263" spans="1:11" ht="15.75" x14ac:dyDescent="0.25">
      <c r="A263" s="119"/>
      <c r="B263" s="42">
        <v>14</v>
      </c>
      <c r="C263" s="43" t="s">
        <v>451</v>
      </c>
      <c r="D263" s="43" t="s">
        <v>233</v>
      </c>
      <c r="E263" s="65"/>
      <c r="F263" s="64">
        <v>2100</v>
      </c>
      <c r="G263" s="65"/>
      <c r="H263" s="64">
        <v>0</v>
      </c>
      <c r="I263" s="48">
        <f t="shared" si="13"/>
        <v>2100</v>
      </c>
      <c r="J263" s="9">
        <f>F263*1000</f>
        <v>2100000</v>
      </c>
      <c r="K263" s="9">
        <v>0</v>
      </c>
    </row>
    <row r="264" spans="1:11" ht="15.75" x14ac:dyDescent="0.25">
      <c r="A264" s="119"/>
      <c r="B264" s="42">
        <v>15</v>
      </c>
      <c r="C264" s="43" t="s">
        <v>452</v>
      </c>
      <c r="D264" s="43" t="s">
        <v>233</v>
      </c>
      <c r="E264" s="65"/>
      <c r="F264" s="64">
        <v>3000</v>
      </c>
      <c r="G264" s="65"/>
      <c r="H264" s="64">
        <v>0</v>
      </c>
      <c r="I264" s="48">
        <f t="shared" si="13"/>
        <v>3000</v>
      </c>
      <c r="J264" s="9">
        <f>F264*1000</f>
        <v>3000000</v>
      </c>
      <c r="K264" s="9">
        <v>0</v>
      </c>
    </row>
    <row r="265" spans="1:11" ht="15.75" x14ac:dyDescent="0.25">
      <c r="A265" s="119"/>
      <c r="B265" s="42">
        <v>16</v>
      </c>
      <c r="C265" s="43" t="s">
        <v>453</v>
      </c>
      <c r="D265" s="43" t="s">
        <v>330</v>
      </c>
      <c r="E265" s="65"/>
      <c r="F265" s="64">
        <v>0</v>
      </c>
      <c r="G265" s="65"/>
      <c r="H265" s="64">
        <v>0</v>
      </c>
      <c r="I265" s="48">
        <v>0</v>
      </c>
      <c r="J265" s="9">
        <v>0</v>
      </c>
      <c r="K265" s="9">
        <v>0</v>
      </c>
    </row>
    <row r="266" spans="1:11" ht="15.75" x14ac:dyDescent="0.25">
      <c r="A266" s="119"/>
      <c r="B266" s="42">
        <v>17</v>
      </c>
      <c r="C266" s="43" t="s">
        <v>454</v>
      </c>
      <c r="D266" s="43" t="s">
        <v>233</v>
      </c>
      <c r="E266" s="65"/>
      <c r="F266" s="64">
        <v>3000</v>
      </c>
      <c r="G266" s="65"/>
      <c r="H266" s="64">
        <v>750</v>
      </c>
      <c r="I266" s="48">
        <f t="shared" si="13"/>
        <v>3750</v>
      </c>
      <c r="J266" s="9">
        <f>F266*1000</f>
        <v>3000000</v>
      </c>
      <c r="K266" s="9">
        <f>H266*1000</f>
        <v>750000</v>
      </c>
    </row>
    <row r="267" spans="1:11" ht="15.75" x14ac:dyDescent="0.25">
      <c r="A267" s="119"/>
      <c r="B267" s="42">
        <v>18</v>
      </c>
      <c r="C267" s="43" t="s">
        <v>455</v>
      </c>
      <c r="D267" s="43" t="s">
        <v>233</v>
      </c>
      <c r="E267" s="65"/>
      <c r="F267" s="64">
        <v>1050</v>
      </c>
      <c r="G267" s="65"/>
      <c r="H267" s="64">
        <v>525</v>
      </c>
      <c r="I267" s="48">
        <f t="shared" si="13"/>
        <v>1575</v>
      </c>
      <c r="J267" s="9">
        <f>F267*1000</f>
        <v>1050000</v>
      </c>
      <c r="K267" s="9">
        <f>H267*1000</f>
        <v>525000</v>
      </c>
    </row>
    <row r="268" spans="1:11" ht="15.75" x14ac:dyDescent="0.25">
      <c r="A268" s="119"/>
      <c r="B268" s="42">
        <v>19</v>
      </c>
      <c r="C268" s="43" t="s">
        <v>456</v>
      </c>
      <c r="D268" s="43" t="s">
        <v>233</v>
      </c>
      <c r="E268" s="65"/>
      <c r="F268" s="64">
        <v>1500</v>
      </c>
      <c r="G268" s="65"/>
      <c r="H268" s="64">
        <v>3750</v>
      </c>
      <c r="I268" s="48">
        <f t="shared" si="13"/>
        <v>5250</v>
      </c>
      <c r="J268" s="9">
        <f>F268*1000</f>
        <v>1500000</v>
      </c>
      <c r="K268" s="9">
        <f>H268*1000</f>
        <v>3750000</v>
      </c>
    </row>
    <row r="269" spans="1:11" ht="15.75" x14ac:dyDescent="0.25">
      <c r="A269" s="119"/>
      <c r="B269" s="42">
        <v>20</v>
      </c>
      <c r="C269" s="43" t="s">
        <v>457</v>
      </c>
      <c r="D269" s="43" t="s">
        <v>221</v>
      </c>
      <c r="E269" s="65"/>
      <c r="F269" s="64">
        <v>15000</v>
      </c>
      <c r="G269" s="65"/>
      <c r="H269" s="64">
        <v>3750</v>
      </c>
      <c r="I269" s="48">
        <f t="shared" si="13"/>
        <v>18750</v>
      </c>
      <c r="J269" s="9">
        <f>F269*700</f>
        <v>10500000</v>
      </c>
      <c r="K269" s="9">
        <f>H269*700</f>
        <v>2625000</v>
      </c>
    </row>
    <row r="270" spans="1:11" ht="15.75" x14ac:dyDescent="0.25">
      <c r="A270" s="119"/>
      <c r="B270" s="42">
        <v>21</v>
      </c>
      <c r="C270" s="43" t="s">
        <v>457</v>
      </c>
      <c r="D270" s="43" t="s">
        <v>233</v>
      </c>
      <c r="E270" s="65"/>
      <c r="F270" s="64">
        <v>13320</v>
      </c>
      <c r="G270" s="65"/>
      <c r="H270" s="64">
        <v>16537.5</v>
      </c>
      <c r="I270" s="48">
        <f>F270+H270</f>
        <v>29857.5</v>
      </c>
      <c r="J270" s="9">
        <f>F270*1000</f>
        <v>13320000</v>
      </c>
      <c r="K270" s="9">
        <f>H270*1000</f>
        <v>16537500</v>
      </c>
    </row>
    <row r="271" spans="1:11" ht="15.75" x14ac:dyDescent="0.25">
      <c r="A271" s="119"/>
      <c r="B271" s="42">
        <v>22</v>
      </c>
      <c r="C271" s="43" t="s">
        <v>448</v>
      </c>
      <c r="D271" s="43" t="s">
        <v>233</v>
      </c>
      <c r="E271" s="65"/>
      <c r="F271" s="64">
        <v>4000</v>
      </c>
      <c r="G271" s="65"/>
      <c r="H271" s="64">
        <v>4000</v>
      </c>
      <c r="I271" s="48">
        <f t="shared" si="13"/>
        <v>8000</v>
      </c>
      <c r="J271" s="9">
        <f>F271*1000</f>
        <v>4000000</v>
      </c>
      <c r="K271" s="9">
        <f>H271*1000</f>
        <v>4000000</v>
      </c>
    </row>
    <row r="272" spans="1:11" ht="15.75" x14ac:dyDescent="0.25">
      <c r="A272" s="119"/>
      <c r="B272" s="42">
        <v>23</v>
      </c>
      <c r="C272" s="43" t="s">
        <v>448</v>
      </c>
      <c r="D272" s="43" t="s">
        <v>233</v>
      </c>
      <c r="E272" s="65"/>
      <c r="F272" s="64">
        <v>4000</v>
      </c>
      <c r="G272" s="65"/>
      <c r="H272" s="64">
        <v>0</v>
      </c>
      <c r="I272" s="48">
        <f t="shared" si="13"/>
        <v>4000</v>
      </c>
      <c r="J272" s="9">
        <f>F272*1000</f>
        <v>4000000</v>
      </c>
      <c r="K272" s="9">
        <v>0</v>
      </c>
    </row>
    <row r="273" spans="1:11" ht="15.75" x14ac:dyDescent="0.25">
      <c r="A273" s="119"/>
      <c r="B273" s="42">
        <v>24</v>
      </c>
      <c r="C273" s="43" t="s">
        <v>458</v>
      </c>
      <c r="D273" s="43" t="s">
        <v>233</v>
      </c>
      <c r="E273" s="65"/>
      <c r="F273" s="64">
        <v>2500</v>
      </c>
      <c r="G273" s="65"/>
      <c r="H273" s="64">
        <v>0</v>
      </c>
      <c r="I273" s="48">
        <f t="shared" si="13"/>
        <v>2500</v>
      </c>
      <c r="J273" s="9">
        <f>F273*1000</f>
        <v>2500000</v>
      </c>
      <c r="K273" s="9">
        <v>0</v>
      </c>
    </row>
    <row r="274" spans="1:11" ht="15.75" x14ac:dyDescent="0.25">
      <c r="A274" s="119"/>
      <c r="B274" s="42">
        <v>25</v>
      </c>
      <c r="C274" s="43" t="s">
        <v>459</v>
      </c>
      <c r="D274" s="43" t="s">
        <v>233</v>
      </c>
      <c r="E274" s="65"/>
      <c r="F274" s="64">
        <v>3197</v>
      </c>
      <c r="G274" s="65"/>
      <c r="H274" s="64">
        <v>799.25</v>
      </c>
      <c r="I274" s="48">
        <f t="shared" si="13"/>
        <v>3996.25</v>
      </c>
      <c r="J274" s="9">
        <f>F274*1000</f>
        <v>3197000</v>
      </c>
      <c r="K274" s="9">
        <f>H274*1000</f>
        <v>799250</v>
      </c>
    </row>
    <row r="275" spans="1:11" ht="15.75" x14ac:dyDescent="0.25">
      <c r="A275" s="119"/>
      <c r="B275" s="42">
        <v>26</v>
      </c>
      <c r="C275" s="43" t="s">
        <v>460</v>
      </c>
      <c r="D275" s="43" t="s">
        <v>233</v>
      </c>
      <c r="E275" s="65"/>
      <c r="F275" s="64">
        <v>0</v>
      </c>
      <c r="G275" s="65"/>
      <c r="H275" s="64">
        <v>0</v>
      </c>
      <c r="I275" s="48">
        <v>0</v>
      </c>
      <c r="J275" s="9">
        <v>0</v>
      </c>
      <c r="K275" s="9">
        <v>0</v>
      </c>
    </row>
    <row r="276" spans="1:11" ht="15.75" x14ac:dyDescent="0.25">
      <c r="A276" s="119"/>
      <c r="B276" s="42">
        <v>27</v>
      </c>
      <c r="C276" s="43" t="s">
        <v>461</v>
      </c>
      <c r="D276" s="43" t="s">
        <v>233</v>
      </c>
      <c r="E276" s="65"/>
      <c r="F276" s="64"/>
      <c r="G276" s="65"/>
      <c r="H276" s="64"/>
      <c r="I276" s="48">
        <v>0</v>
      </c>
      <c r="J276" s="9">
        <v>0</v>
      </c>
      <c r="K276" s="9">
        <v>0</v>
      </c>
    </row>
    <row r="277" spans="1:11" ht="15.75" x14ac:dyDescent="0.25">
      <c r="A277" s="119"/>
      <c r="B277" s="42">
        <v>28</v>
      </c>
      <c r="C277" s="43" t="s">
        <v>462</v>
      </c>
      <c r="D277" s="43" t="s">
        <v>233</v>
      </c>
      <c r="E277" s="65"/>
      <c r="F277" s="64">
        <v>1815</v>
      </c>
      <c r="G277" s="65"/>
      <c r="H277" s="64">
        <v>1815</v>
      </c>
      <c r="I277" s="48">
        <f t="shared" si="13"/>
        <v>3630</v>
      </c>
      <c r="J277" s="9">
        <f>F277*1000</f>
        <v>1815000</v>
      </c>
      <c r="K277" s="9">
        <f>H277*1000</f>
        <v>1815000</v>
      </c>
    </row>
    <row r="278" spans="1:11" ht="15.75" x14ac:dyDescent="0.25">
      <c r="A278" s="119"/>
      <c r="B278" s="42">
        <v>29</v>
      </c>
      <c r="C278" s="43" t="s">
        <v>463</v>
      </c>
      <c r="D278" s="43" t="s">
        <v>308</v>
      </c>
      <c r="E278" s="65"/>
      <c r="F278" s="64">
        <v>0</v>
      </c>
      <c r="G278" s="65"/>
      <c r="H278" s="64">
        <v>0</v>
      </c>
      <c r="I278" s="48">
        <v>0</v>
      </c>
      <c r="J278" s="9">
        <v>0</v>
      </c>
      <c r="K278" s="9">
        <v>0</v>
      </c>
    </row>
    <row r="279" spans="1:11" ht="15.75" x14ac:dyDescent="0.25">
      <c r="A279" s="119"/>
      <c r="B279" s="42">
        <v>30</v>
      </c>
      <c r="C279" s="43" t="s">
        <v>464</v>
      </c>
      <c r="D279" s="43" t="s">
        <v>221</v>
      </c>
      <c r="E279" s="65"/>
      <c r="F279" s="64">
        <v>0</v>
      </c>
      <c r="G279" s="65"/>
      <c r="H279" s="64">
        <v>0</v>
      </c>
      <c r="I279" s="48">
        <v>0</v>
      </c>
      <c r="J279" s="9">
        <v>0</v>
      </c>
      <c r="K279" s="9">
        <v>0</v>
      </c>
    </row>
    <row r="280" spans="1:11" ht="15.75" x14ac:dyDescent="0.25">
      <c r="A280" s="119"/>
      <c r="B280" s="42">
        <v>31</v>
      </c>
      <c r="C280" s="43" t="s">
        <v>465</v>
      </c>
      <c r="D280" s="43" t="s">
        <v>233</v>
      </c>
      <c r="E280" s="65"/>
      <c r="F280" s="64">
        <v>6000</v>
      </c>
      <c r="G280" s="65"/>
      <c r="H280" s="64">
        <v>0</v>
      </c>
      <c r="I280" s="48">
        <f t="shared" si="13"/>
        <v>6000</v>
      </c>
      <c r="J280" s="9">
        <f>F280*1000</f>
        <v>6000000</v>
      </c>
      <c r="K280" s="9">
        <v>0</v>
      </c>
    </row>
    <row r="281" spans="1:11" ht="15.75" x14ac:dyDescent="0.25">
      <c r="A281" s="119"/>
      <c r="B281" s="42">
        <v>32</v>
      </c>
      <c r="C281" s="43" t="s">
        <v>466</v>
      </c>
      <c r="D281" s="43" t="s">
        <v>442</v>
      </c>
      <c r="E281" s="65"/>
      <c r="F281" s="64">
        <v>10100</v>
      </c>
      <c r="G281" s="65"/>
      <c r="H281" s="64">
        <v>10100</v>
      </c>
      <c r="I281" s="48">
        <f t="shared" si="13"/>
        <v>20200</v>
      </c>
      <c r="J281" s="9">
        <f>F281*700</f>
        <v>7070000</v>
      </c>
      <c r="K281" s="9">
        <f>H281*700</f>
        <v>7070000</v>
      </c>
    </row>
    <row r="282" spans="1:11" ht="15.75" x14ac:dyDescent="0.25">
      <c r="A282" s="119"/>
      <c r="B282" s="42">
        <v>33</v>
      </c>
      <c r="C282" s="43" t="s">
        <v>467</v>
      </c>
      <c r="D282" s="43" t="s">
        <v>221</v>
      </c>
      <c r="E282" s="65"/>
      <c r="F282" s="64">
        <v>5000</v>
      </c>
      <c r="G282" s="65"/>
      <c r="H282" s="64">
        <v>0</v>
      </c>
      <c r="I282" s="48">
        <f t="shared" si="13"/>
        <v>5000</v>
      </c>
      <c r="J282" s="9">
        <f>F282*700</f>
        <v>3500000</v>
      </c>
      <c r="K282" s="9">
        <v>0</v>
      </c>
    </row>
    <row r="283" spans="1:11" ht="15.75" x14ac:dyDescent="0.25">
      <c r="A283" s="119"/>
      <c r="B283" s="42">
        <v>34</v>
      </c>
      <c r="C283" s="43" t="s">
        <v>468</v>
      </c>
      <c r="D283" s="43" t="s">
        <v>233</v>
      </c>
      <c r="E283" s="65"/>
      <c r="F283" s="64">
        <v>0</v>
      </c>
      <c r="G283" s="65"/>
      <c r="H283" s="64">
        <v>0</v>
      </c>
      <c r="I283" s="48">
        <v>0</v>
      </c>
      <c r="J283" s="9">
        <v>0</v>
      </c>
      <c r="K283" s="9">
        <v>0</v>
      </c>
    </row>
    <row r="284" spans="1:11" ht="15.75" x14ac:dyDescent="0.25">
      <c r="A284" s="119"/>
      <c r="B284" s="42">
        <v>35</v>
      </c>
      <c r="C284" s="43" t="s">
        <v>469</v>
      </c>
      <c r="D284" s="43" t="s">
        <v>166</v>
      </c>
      <c r="E284" s="65"/>
      <c r="F284" s="64">
        <v>1000</v>
      </c>
      <c r="G284" s="65"/>
      <c r="H284" s="64">
        <v>0</v>
      </c>
      <c r="I284" s="48">
        <f t="shared" si="13"/>
        <v>1000</v>
      </c>
      <c r="J284" s="9">
        <f>F284*700</f>
        <v>700000</v>
      </c>
      <c r="K284" s="9">
        <v>0</v>
      </c>
    </row>
    <row r="285" spans="1:11" ht="15.75" x14ac:dyDescent="0.25">
      <c r="A285" s="119"/>
      <c r="B285" s="42">
        <v>36</v>
      </c>
      <c r="C285" s="43" t="s">
        <v>470</v>
      </c>
      <c r="D285" s="43" t="s">
        <v>233</v>
      </c>
      <c r="E285" s="65"/>
      <c r="F285" s="64">
        <v>0</v>
      </c>
      <c r="G285" s="65"/>
      <c r="H285" s="64">
        <v>0</v>
      </c>
      <c r="I285" s="48">
        <v>0</v>
      </c>
      <c r="J285" s="9">
        <v>0</v>
      </c>
      <c r="K285" s="9">
        <v>0</v>
      </c>
    </row>
    <row r="286" spans="1:11" ht="15.75" x14ac:dyDescent="0.25">
      <c r="A286" s="119"/>
      <c r="B286" s="42">
        <v>37</v>
      </c>
      <c r="C286" s="43" t="s">
        <v>471</v>
      </c>
      <c r="D286" s="43" t="s">
        <v>233</v>
      </c>
      <c r="E286" s="65"/>
      <c r="F286" s="64">
        <v>1680</v>
      </c>
      <c r="G286" s="65"/>
      <c r="H286" s="64">
        <v>1680</v>
      </c>
      <c r="I286" s="48">
        <f t="shared" si="13"/>
        <v>3360</v>
      </c>
      <c r="J286" s="9">
        <f t="shared" ref="J286:J293" si="14">F286*1000</f>
        <v>1680000</v>
      </c>
      <c r="K286" s="9">
        <f t="shared" ref="K286:K292" si="15">H286*1000</f>
        <v>1680000</v>
      </c>
    </row>
    <row r="287" spans="1:11" ht="15.75" x14ac:dyDescent="0.25">
      <c r="A287" s="119"/>
      <c r="B287" s="42">
        <v>38</v>
      </c>
      <c r="C287" s="43" t="s">
        <v>472</v>
      </c>
      <c r="D287" s="43" t="s">
        <v>233</v>
      </c>
      <c r="E287" s="65"/>
      <c r="F287" s="64">
        <v>2520</v>
      </c>
      <c r="G287" s="65"/>
      <c r="H287" s="64">
        <v>2520</v>
      </c>
      <c r="I287" s="48">
        <f t="shared" si="13"/>
        <v>5040</v>
      </c>
      <c r="J287" s="9">
        <f t="shared" si="14"/>
        <v>2520000</v>
      </c>
      <c r="K287" s="9">
        <f t="shared" si="15"/>
        <v>2520000</v>
      </c>
    </row>
    <row r="288" spans="1:11" ht="15.75" x14ac:dyDescent="0.25">
      <c r="A288" s="119"/>
      <c r="B288" s="42">
        <v>39</v>
      </c>
      <c r="C288" s="43" t="s">
        <v>472</v>
      </c>
      <c r="D288" s="43" t="s">
        <v>233</v>
      </c>
      <c r="E288" s="65"/>
      <c r="F288" s="64">
        <v>2000</v>
      </c>
      <c r="G288" s="65"/>
      <c r="H288" s="64">
        <v>2000</v>
      </c>
      <c r="I288" s="48">
        <f t="shared" si="13"/>
        <v>4000</v>
      </c>
      <c r="J288" s="9">
        <f t="shared" si="14"/>
        <v>2000000</v>
      </c>
      <c r="K288" s="9">
        <f t="shared" si="15"/>
        <v>2000000</v>
      </c>
    </row>
    <row r="289" spans="1:11" ht="15.75" x14ac:dyDescent="0.25">
      <c r="A289" s="119"/>
      <c r="B289" s="42">
        <v>40</v>
      </c>
      <c r="C289" s="43" t="s">
        <v>473</v>
      </c>
      <c r="D289" s="43" t="s">
        <v>233</v>
      </c>
      <c r="E289" s="65"/>
      <c r="F289" s="64">
        <v>2000</v>
      </c>
      <c r="G289" s="65"/>
      <c r="H289" s="64">
        <v>2000</v>
      </c>
      <c r="I289" s="48">
        <f t="shared" si="13"/>
        <v>4000</v>
      </c>
      <c r="J289" s="9">
        <f t="shared" si="14"/>
        <v>2000000</v>
      </c>
      <c r="K289" s="9">
        <f t="shared" si="15"/>
        <v>2000000</v>
      </c>
    </row>
    <row r="290" spans="1:11" ht="15.75" x14ac:dyDescent="0.25">
      <c r="A290" s="119"/>
      <c r="B290" s="42">
        <v>41</v>
      </c>
      <c r="C290" s="43" t="s">
        <v>474</v>
      </c>
      <c r="D290" s="43" t="s">
        <v>233</v>
      </c>
      <c r="E290" s="65"/>
      <c r="F290" s="64">
        <v>1500</v>
      </c>
      <c r="G290" s="65"/>
      <c r="H290" s="64">
        <v>1500</v>
      </c>
      <c r="I290" s="48">
        <f t="shared" si="13"/>
        <v>3000</v>
      </c>
      <c r="J290" s="9">
        <f t="shared" si="14"/>
        <v>1500000</v>
      </c>
      <c r="K290" s="9">
        <f t="shared" si="15"/>
        <v>1500000</v>
      </c>
    </row>
    <row r="291" spans="1:11" ht="15.75" x14ac:dyDescent="0.25">
      <c r="A291" s="119"/>
      <c r="B291" s="42">
        <v>42</v>
      </c>
      <c r="C291" s="43" t="s">
        <v>475</v>
      </c>
      <c r="D291" s="43" t="s">
        <v>233</v>
      </c>
      <c r="E291" s="65"/>
      <c r="F291" s="64">
        <v>1500</v>
      </c>
      <c r="G291" s="65"/>
      <c r="H291" s="64">
        <v>1500</v>
      </c>
      <c r="I291" s="48">
        <f t="shared" si="13"/>
        <v>3000</v>
      </c>
      <c r="J291" s="9">
        <f t="shared" si="14"/>
        <v>1500000</v>
      </c>
      <c r="K291" s="9">
        <f t="shared" si="15"/>
        <v>1500000</v>
      </c>
    </row>
    <row r="292" spans="1:11" ht="15.75" x14ac:dyDescent="0.25">
      <c r="A292" s="119"/>
      <c r="B292" s="42">
        <v>43</v>
      </c>
      <c r="C292" s="43" t="s">
        <v>476</v>
      </c>
      <c r="D292" s="43" t="s">
        <v>233</v>
      </c>
      <c r="E292" s="65"/>
      <c r="F292" s="64">
        <v>1001</v>
      </c>
      <c r="G292" s="65"/>
      <c r="H292" s="64">
        <v>1001</v>
      </c>
      <c r="I292" s="48">
        <f t="shared" si="13"/>
        <v>2002</v>
      </c>
      <c r="J292" s="9">
        <f t="shared" si="14"/>
        <v>1001000</v>
      </c>
      <c r="K292" s="9">
        <f t="shared" si="15"/>
        <v>1001000</v>
      </c>
    </row>
    <row r="293" spans="1:11" ht="15.75" x14ac:dyDescent="0.25">
      <c r="A293" s="119"/>
      <c r="B293" s="42">
        <v>44</v>
      </c>
      <c r="C293" s="43" t="s">
        <v>477</v>
      </c>
      <c r="D293" s="43" t="s">
        <v>233</v>
      </c>
      <c r="E293" s="65"/>
      <c r="F293" s="64">
        <v>1000</v>
      </c>
      <c r="G293" s="65"/>
      <c r="H293" s="64">
        <v>0</v>
      </c>
      <c r="I293" s="48">
        <f t="shared" si="13"/>
        <v>1000</v>
      </c>
      <c r="J293" s="9">
        <f t="shared" si="14"/>
        <v>1000000</v>
      </c>
      <c r="K293" s="9">
        <v>0</v>
      </c>
    </row>
    <row r="294" spans="1:11" ht="15.75" x14ac:dyDescent="0.25">
      <c r="A294" s="119"/>
      <c r="B294" s="42">
        <v>45</v>
      </c>
      <c r="C294" s="43" t="s">
        <v>478</v>
      </c>
      <c r="D294" s="43" t="s">
        <v>233</v>
      </c>
      <c r="E294" s="65"/>
      <c r="F294" s="64">
        <v>0</v>
      </c>
      <c r="G294" s="65"/>
      <c r="H294" s="64">
        <v>0</v>
      </c>
      <c r="I294" s="48">
        <v>0</v>
      </c>
      <c r="J294" s="9">
        <v>0</v>
      </c>
      <c r="K294" s="9">
        <v>0</v>
      </c>
    </row>
    <row r="295" spans="1:11" ht="15.75" x14ac:dyDescent="0.25">
      <c r="A295" s="119"/>
      <c r="B295" s="42">
        <v>46</v>
      </c>
      <c r="C295" s="43" t="s">
        <v>479</v>
      </c>
      <c r="D295" s="43" t="s">
        <v>308</v>
      </c>
      <c r="E295" s="65"/>
      <c r="F295" s="64">
        <v>1008</v>
      </c>
      <c r="G295" s="65"/>
      <c r="H295" s="64">
        <v>1008</v>
      </c>
      <c r="I295" s="48">
        <f t="shared" si="13"/>
        <v>2016</v>
      </c>
      <c r="J295" s="9">
        <f>F295*700</f>
        <v>705600</v>
      </c>
      <c r="K295" s="9">
        <f>H295*700</f>
        <v>705600</v>
      </c>
    </row>
    <row r="296" spans="1:11" ht="15.75" x14ac:dyDescent="0.25">
      <c r="A296" s="119"/>
      <c r="B296" s="42">
        <v>47</v>
      </c>
      <c r="C296" s="43" t="s">
        <v>480</v>
      </c>
      <c r="D296" s="43" t="s">
        <v>308</v>
      </c>
      <c r="E296" s="65"/>
      <c r="F296" s="64">
        <v>1012</v>
      </c>
      <c r="G296" s="65"/>
      <c r="H296" s="64">
        <v>1012</v>
      </c>
      <c r="I296" s="48">
        <f t="shared" si="13"/>
        <v>2024</v>
      </c>
      <c r="J296" s="9">
        <f>F296*700</f>
        <v>708400</v>
      </c>
      <c r="K296" s="9">
        <f>H296*700</f>
        <v>708400</v>
      </c>
    </row>
    <row r="297" spans="1:11" ht="15.75" x14ac:dyDescent="0.25">
      <c r="A297" s="119"/>
      <c r="B297" s="42">
        <v>48</v>
      </c>
      <c r="C297" s="43" t="s">
        <v>481</v>
      </c>
      <c r="D297" s="43" t="s">
        <v>233</v>
      </c>
      <c r="E297" s="65"/>
      <c r="F297" s="64">
        <v>0</v>
      </c>
      <c r="G297" s="65"/>
      <c r="H297" s="64">
        <v>1827</v>
      </c>
      <c r="I297" s="48">
        <f t="shared" si="13"/>
        <v>1827</v>
      </c>
      <c r="J297" s="9">
        <v>0</v>
      </c>
      <c r="K297" s="9">
        <f>H297*1000</f>
        <v>1827000</v>
      </c>
    </row>
    <row r="298" spans="1:11" ht="15.75" x14ac:dyDescent="0.25">
      <c r="A298" s="119"/>
      <c r="B298" s="42">
        <v>49</v>
      </c>
      <c r="C298" s="43" t="s">
        <v>482</v>
      </c>
      <c r="D298" s="43" t="s">
        <v>233</v>
      </c>
      <c r="E298" s="65"/>
      <c r="F298" s="64">
        <v>1827</v>
      </c>
      <c r="G298" s="65"/>
      <c r="H298" s="64">
        <v>1827</v>
      </c>
      <c r="I298" s="48">
        <f t="shared" si="13"/>
        <v>3654</v>
      </c>
      <c r="J298" s="9">
        <f>F298*1000</f>
        <v>1827000</v>
      </c>
      <c r="K298" s="9">
        <f>H298*1000</f>
        <v>1827000</v>
      </c>
    </row>
    <row r="299" spans="1:11" ht="15.75" x14ac:dyDescent="0.25">
      <c r="A299" s="119"/>
      <c r="B299" s="42">
        <v>50</v>
      </c>
      <c r="C299" s="43" t="s">
        <v>483</v>
      </c>
      <c r="D299" s="43" t="s">
        <v>442</v>
      </c>
      <c r="E299" s="65"/>
      <c r="F299" s="64">
        <v>8000</v>
      </c>
      <c r="G299" s="65"/>
      <c r="H299" s="64">
        <v>8000</v>
      </c>
      <c r="I299" s="48">
        <f t="shared" si="13"/>
        <v>16000</v>
      </c>
      <c r="J299" s="9">
        <f>F299*700</f>
        <v>5600000</v>
      </c>
      <c r="K299" s="9">
        <f>H299*700</f>
        <v>5600000</v>
      </c>
    </row>
    <row r="300" spans="1:11" ht="15.75" x14ac:dyDescent="0.25">
      <c r="A300" s="119"/>
      <c r="B300" s="42">
        <v>51</v>
      </c>
      <c r="C300" s="43" t="s">
        <v>484</v>
      </c>
      <c r="D300" s="43" t="s">
        <v>233</v>
      </c>
      <c r="E300" s="65"/>
      <c r="F300" s="64">
        <v>0</v>
      </c>
      <c r="G300" s="65"/>
      <c r="H300" s="64">
        <v>20000</v>
      </c>
      <c r="I300" s="48">
        <f t="shared" si="13"/>
        <v>20000</v>
      </c>
      <c r="J300" s="9">
        <v>0</v>
      </c>
      <c r="K300" s="9">
        <f>H300*1000</f>
        <v>20000000</v>
      </c>
    </row>
    <row r="301" spans="1:11" ht="15.75" x14ac:dyDescent="0.25">
      <c r="A301" s="119"/>
      <c r="B301" s="42">
        <v>52</v>
      </c>
      <c r="C301" s="43" t="s">
        <v>484</v>
      </c>
      <c r="D301" s="43" t="s">
        <v>221</v>
      </c>
      <c r="E301" s="65"/>
      <c r="F301" s="64">
        <v>0</v>
      </c>
      <c r="G301" s="65"/>
      <c r="H301" s="64">
        <v>5700</v>
      </c>
      <c r="I301" s="48">
        <f t="shared" si="13"/>
        <v>5700</v>
      </c>
      <c r="J301" s="9">
        <v>0</v>
      </c>
      <c r="K301" s="9">
        <f>H301*700</f>
        <v>3990000</v>
      </c>
    </row>
    <row r="302" spans="1:11" ht="15.75" x14ac:dyDescent="0.25">
      <c r="A302" s="119"/>
      <c r="B302" s="42">
        <v>53</v>
      </c>
      <c r="C302" s="43" t="s">
        <v>485</v>
      </c>
      <c r="D302" s="43" t="s">
        <v>233</v>
      </c>
      <c r="E302" s="65"/>
      <c r="F302" s="64">
        <v>45150</v>
      </c>
      <c r="G302" s="65"/>
      <c r="H302" s="64">
        <v>60200</v>
      </c>
      <c r="I302" s="48">
        <f t="shared" si="13"/>
        <v>105350</v>
      </c>
      <c r="J302" s="9">
        <f>F302*1000</f>
        <v>45150000</v>
      </c>
      <c r="K302" s="9">
        <f>H302*1000</f>
        <v>60200000</v>
      </c>
    </row>
    <row r="303" spans="1:11" ht="15.75" x14ac:dyDescent="0.25">
      <c r="A303" s="119"/>
      <c r="B303" s="42">
        <v>54</v>
      </c>
      <c r="C303" s="43" t="s">
        <v>485</v>
      </c>
      <c r="D303" s="43" t="s">
        <v>221</v>
      </c>
      <c r="E303" s="65"/>
      <c r="F303" s="64">
        <v>15678</v>
      </c>
      <c r="G303" s="65"/>
      <c r="H303" s="64">
        <v>19320</v>
      </c>
      <c r="I303" s="48">
        <f t="shared" si="13"/>
        <v>34998</v>
      </c>
      <c r="J303" s="9">
        <f>F303*700</f>
        <v>10974600</v>
      </c>
      <c r="K303" s="9">
        <f>H303*700</f>
        <v>13524000</v>
      </c>
    </row>
    <row r="304" spans="1:11" ht="15.75" x14ac:dyDescent="0.25">
      <c r="A304" s="119"/>
      <c r="B304" s="42">
        <v>55</v>
      </c>
      <c r="C304" s="43" t="s">
        <v>485</v>
      </c>
      <c r="D304" s="43" t="s">
        <v>221</v>
      </c>
      <c r="E304" s="65"/>
      <c r="F304" s="64">
        <v>34200</v>
      </c>
      <c r="G304" s="65"/>
      <c r="H304" s="64">
        <v>45600</v>
      </c>
      <c r="I304" s="48">
        <f t="shared" si="13"/>
        <v>79800</v>
      </c>
      <c r="J304" s="9">
        <f>F304*700</f>
        <v>23940000</v>
      </c>
      <c r="K304" s="9">
        <f>H304*700</f>
        <v>31920000</v>
      </c>
    </row>
    <row r="305" spans="1:11" ht="15.75" x14ac:dyDescent="0.25">
      <c r="A305" s="119"/>
      <c r="B305" s="42">
        <v>56</v>
      </c>
      <c r="C305" s="43" t="s">
        <v>486</v>
      </c>
      <c r="D305" s="43" t="s">
        <v>233</v>
      </c>
      <c r="E305" s="65"/>
      <c r="F305" s="64">
        <v>0</v>
      </c>
      <c r="G305" s="65"/>
      <c r="H305" s="64">
        <v>0</v>
      </c>
      <c r="I305" s="48">
        <v>0</v>
      </c>
      <c r="J305" s="9">
        <v>0</v>
      </c>
      <c r="K305" s="9">
        <v>0</v>
      </c>
    </row>
    <row r="306" spans="1:11" ht="15.75" x14ac:dyDescent="0.25">
      <c r="A306" s="119"/>
      <c r="B306" s="42">
        <v>57</v>
      </c>
      <c r="C306" s="43" t="s">
        <v>487</v>
      </c>
      <c r="D306" s="43" t="s">
        <v>233</v>
      </c>
      <c r="E306" s="63"/>
      <c r="F306" s="64">
        <v>0</v>
      </c>
      <c r="G306" s="65"/>
      <c r="H306" s="64">
        <v>0</v>
      </c>
      <c r="I306" s="48">
        <v>0</v>
      </c>
      <c r="J306" s="9">
        <v>0</v>
      </c>
      <c r="K306" s="9">
        <v>0</v>
      </c>
    </row>
    <row r="307" spans="1:11" ht="15.75" x14ac:dyDescent="0.25">
      <c r="A307" s="119"/>
      <c r="B307" s="42">
        <v>58</v>
      </c>
      <c r="C307" s="43" t="s">
        <v>488</v>
      </c>
      <c r="D307" s="43" t="s">
        <v>221</v>
      </c>
      <c r="E307" s="65"/>
      <c r="F307" s="64">
        <v>4000</v>
      </c>
      <c r="G307" s="65"/>
      <c r="H307" s="64">
        <v>0</v>
      </c>
      <c r="I307" s="48">
        <f t="shared" si="13"/>
        <v>4000</v>
      </c>
      <c r="J307" s="9">
        <f>F307*700</f>
        <v>2800000</v>
      </c>
      <c r="K307" s="9">
        <v>0</v>
      </c>
    </row>
    <row r="308" spans="1:11" ht="15.75" x14ac:dyDescent="0.25">
      <c r="A308" s="119"/>
      <c r="B308" s="42">
        <v>59</v>
      </c>
      <c r="C308" s="43" t="s">
        <v>488</v>
      </c>
      <c r="D308" s="43" t="s">
        <v>221</v>
      </c>
      <c r="E308" s="65"/>
      <c r="F308" s="64">
        <v>8000</v>
      </c>
      <c r="G308" s="65"/>
      <c r="H308" s="64">
        <v>0</v>
      </c>
      <c r="I308" s="48">
        <f t="shared" si="13"/>
        <v>8000</v>
      </c>
      <c r="J308" s="9">
        <f>F308*700</f>
        <v>5600000</v>
      </c>
      <c r="K308" s="9">
        <v>0</v>
      </c>
    </row>
    <row r="309" spans="1:11" ht="15.75" x14ac:dyDescent="0.25">
      <c r="A309" s="119"/>
      <c r="B309" s="42">
        <v>60</v>
      </c>
      <c r="C309" s="43" t="s">
        <v>489</v>
      </c>
      <c r="D309" s="43" t="s">
        <v>221</v>
      </c>
      <c r="E309" s="65"/>
      <c r="F309" s="64">
        <v>7520</v>
      </c>
      <c r="G309" s="65"/>
      <c r="H309" s="64">
        <v>15040</v>
      </c>
      <c r="I309" s="48">
        <f t="shared" si="13"/>
        <v>22560</v>
      </c>
      <c r="J309" s="9">
        <f>F309*700</f>
        <v>5264000</v>
      </c>
      <c r="K309" s="9">
        <f>H309*700</f>
        <v>10528000</v>
      </c>
    </row>
    <row r="310" spans="1:11" ht="15.75" x14ac:dyDescent="0.25">
      <c r="A310" s="119"/>
      <c r="B310" s="42">
        <v>61</v>
      </c>
      <c r="C310" s="43" t="s">
        <v>489</v>
      </c>
      <c r="D310" s="43" t="s">
        <v>233</v>
      </c>
      <c r="E310" s="65"/>
      <c r="F310" s="64">
        <v>15000</v>
      </c>
      <c r="G310" s="65"/>
      <c r="H310" s="64">
        <v>30000</v>
      </c>
      <c r="I310" s="48">
        <f t="shared" si="13"/>
        <v>45000</v>
      </c>
      <c r="J310" s="9">
        <f t="shared" ref="J310:J316" si="16">F310*1000</f>
        <v>15000000</v>
      </c>
      <c r="K310" s="9">
        <f>H310*1000</f>
        <v>30000000</v>
      </c>
    </row>
    <row r="311" spans="1:11" ht="15.75" x14ac:dyDescent="0.25">
      <c r="A311" s="119"/>
      <c r="B311" s="42">
        <v>62</v>
      </c>
      <c r="C311" s="43" t="s">
        <v>490</v>
      </c>
      <c r="D311" s="43" t="s">
        <v>233</v>
      </c>
      <c r="E311" s="65"/>
      <c r="F311" s="64">
        <v>2915</v>
      </c>
      <c r="G311" s="65"/>
      <c r="H311" s="64">
        <v>0</v>
      </c>
      <c r="I311" s="48">
        <f t="shared" si="13"/>
        <v>2915</v>
      </c>
      <c r="J311" s="9">
        <f t="shared" si="16"/>
        <v>2915000</v>
      </c>
      <c r="K311" s="9">
        <v>0</v>
      </c>
    </row>
    <row r="312" spans="1:11" ht="15.75" x14ac:dyDescent="0.25">
      <c r="A312" s="119"/>
      <c r="B312" s="42">
        <v>63</v>
      </c>
      <c r="C312" s="43" t="s">
        <v>491</v>
      </c>
      <c r="D312" s="43" t="s">
        <v>233</v>
      </c>
      <c r="E312" s="65"/>
      <c r="F312" s="64">
        <v>2079</v>
      </c>
      <c r="G312" s="65"/>
      <c r="H312" s="64">
        <v>2772</v>
      </c>
      <c r="I312" s="48">
        <f t="shared" si="13"/>
        <v>4851</v>
      </c>
      <c r="J312" s="9">
        <f t="shared" si="16"/>
        <v>2079000</v>
      </c>
      <c r="K312" s="9">
        <f>H312*1000</f>
        <v>2772000</v>
      </c>
    </row>
    <row r="313" spans="1:11" ht="15.75" x14ac:dyDescent="0.25">
      <c r="A313" s="119"/>
      <c r="B313" s="42">
        <v>64</v>
      </c>
      <c r="C313" s="43" t="s">
        <v>492</v>
      </c>
      <c r="D313" s="43" t="s">
        <v>233</v>
      </c>
      <c r="E313" s="65"/>
      <c r="F313" s="64">
        <v>2520</v>
      </c>
      <c r="G313" s="65"/>
      <c r="H313" s="64">
        <v>2520</v>
      </c>
      <c r="I313" s="48">
        <f t="shared" si="13"/>
        <v>5040</v>
      </c>
      <c r="J313" s="9">
        <f t="shared" si="16"/>
        <v>2520000</v>
      </c>
      <c r="K313" s="9">
        <f>H313*1000</f>
        <v>2520000</v>
      </c>
    </row>
    <row r="314" spans="1:11" ht="15.75" x14ac:dyDescent="0.25">
      <c r="A314" s="119"/>
      <c r="B314" s="42">
        <v>65</v>
      </c>
      <c r="C314" s="43" t="s">
        <v>493</v>
      </c>
      <c r="D314" s="43" t="s">
        <v>233</v>
      </c>
      <c r="E314" s="65"/>
      <c r="F314" s="64">
        <v>1500</v>
      </c>
      <c r="G314" s="65"/>
      <c r="H314" s="64">
        <v>0</v>
      </c>
      <c r="I314" s="48">
        <f t="shared" si="13"/>
        <v>1500</v>
      </c>
      <c r="J314" s="9">
        <f t="shared" si="16"/>
        <v>1500000</v>
      </c>
      <c r="K314" s="9">
        <v>0</v>
      </c>
    </row>
    <row r="315" spans="1:11" ht="15.75" x14ac:dyDescent="0.25">
      <c r="A315" s="119"/>
      <c r="B315" s="42">
        <v>66</v>
      </c>
      <c r="C315" s="43" t="s">
        <v>494</v>
      </c>
      <c r="D315" s="43" t="s">
        <v>233</v>
      </c>
      <c r="E315" s="65"/>
      <c r="F315" s="64">
        <v>3600</v>
      </c>
      <c r="G315" s="65"/>
      <c r="H315" s="64">
        <v>3600</v>
      </c>
      <c r="I315" s="48">
        <f t="shared" ref="I315:I378" si="17">F315+H315</f>
        <v>7200</v>
      </c>
      <c r="J315" s="9">
        <f t="shared" si="16"/>
        <v>3600000</v>
      </c>
      <c r="K315" s="9">
        <f>H315*1000</f>
        <v>3600000</v>
      </c>
    </row>
    <row r="316" spans="1:11" ht="15.75" x14ac:dyDescent="0.25">
      <c r="A316" s="119"/>
      <c r="B316" s="42">
        <v>67</v>
      </c>
      <c r="C316" s="43" t="s">
        <v>495</v>
      </c>
      <c r="D316" s="43" t="s">
        <v>233</v>
      </c>
      <c r="E316" s="65"/>
      <c r="F316" s="64">
        <v>1000</v>
      </c>
      <c r="G316" s="65"/>
      <c r="H316" s="64">
        <v>1000</v>
      </c>
      <c r="I316" s="48">
        <f t="shared" si="17"/>
        <v>2000</v>
      </c>
      <c r="J316" s="9">
        <f t="shared" si="16"/>
        <v>1000000</v>
      </c>
      <c r="K316" s="9">
        <f>H316*1000</f>
        <v>1000000</v>
      </c>
    </row>
    <row r="317" spans="1:11" ht="15.75" x14ac:dyDescent="0.25">
      <c r="A317" s="119"/>
      <c r="B317" s="42">
        <v>68</v>
      </c>
      <c r="C317" s="43" t="s">
        <v>496</v>
      </c>
      <c r="D317" s="43" t="s">
        <v>233</v>
      </c>
      <c r="E317" s="65"/>
      <c r="F317" s="64">
        <v>0</v>
      </c>
      <c r="G317" s="65"/>
      <c r="H317" s="64">
        <v>0</v>
      </c>
      <c r="I317" s="48">
        <v>0</v>
      </c>
      <c r="J317" s="9">
        <v>0</v>
      </c>
      <c r="K317" s="9">
        <v>0</v>
      </c>
    </row>
    <row r="318" spans="1:11" ht="15.75" x14ac:dyDescent="0.25">
      <c r="A318" s="119"/>
      <c r="B318" s="42">
        <v>69</v>
      </c>
      <c r="C318" s="43" t="s">
        <v>497</v>
      </c>
      <c r="D318" s="43" t="s">
        <v>233</v>
      </c>
      <c r="E318" s="65"/>
      <c r="F318" s="64">
        <v>0</v>
      </c>
      <c r="G318" s="65"/>
      <c r="H318" s="64">
        <v>0</v>
      </c>
      <c r="I318" s="48">
        <v>0</v>
      </c>
      <c r="J318" s="9">
        <v>0</v>
      </c>
      <c r="K318" s="9">
        <v>0</v>
      </c>
    </row>
    <row r="319" spans="1:11" ht="15.75" x14ac:dyDescent="0.25">
      <c r="A319" s="119"/>
      <c r="B319" s="42">
        <v>70</v>
      </c>
      <c r="C319" s="43" t="s">
        <v>498</v>
      </c>
      <c r="D319" s="43" t="s">
        <v>233</v>
      </c>
      <c r="E319" s="65"/>
      <c r="F319" s="64">
        <v>0</v>
      </c>
      <c r="G319" s="65"/>
      <c r="H319" s="64">
        <v>0</v>
      </c>
      <c r="I319" s="48">
        <v>0</v>
      </c>
      <c r="J319" s="9">
        <v>0</v>
      </c>
      <c r="K319" s="9">
        <v>0</v>
      </c>
    </row>
    <row r="320" spans="1:11" ht="15.75" x14ac:dyDescent="0.25">
      <c r="A320" s="119"/>
      <c r="B320" s="42">
        <v>71</v>
      </c>
      <c r="C320" s="43" t="s">
        <v>499</v>
      </c>
      <c r="D320" s="43" t="s">
        <v>233</v>
      </c>
      <c r="E320" s="65"/>
      <c r="F320" s="64">
        <v>0</v>
      </c>
      <c r="G320" s="65"/>
      <c r="H320" s="64">
        <v>1890</v>
      </c>
      <c r="I320" s="48">
        <f t="shared" si="17"/>
        <v>1890</v>
      </c>
      <c r="J320" s="9">
        <v>0</v>
      </c>
      <c r="K320" s="9">
        <f>H320*1000</f>
        <v>1890000</v>
      </c>
    </row>
    <row r="321" spans="1:11" ht="15.75" x14ac:dyDescent="0.25">
      <c r="A321" s="119"/>
      <c r="B321" s="42">
        <v>72</v>
      </c>
      <c r="C321" s="43" t="s">
        <v>500</v>
      </c>
      <c r="D321" s="43" t="s">
        <v>233</v>
      </c>
      <c r="E321" s="65"/>
      <c r="F321" s="64">
        <v>0</v>
      </c>
      <c r="G321" s="65"/>
      <c r="H321" s="64">
        <v>0</v>
      </c>
      <c r="I321" s="48">
        <v>0</v>
      </c>
      <c r="J321" s="9">
        <v>0</v>
      </c>
      <c r="K321" s="9">
        <v>0</v>
      </c>
    </row>
    <row r="322" spans="1:11" ht="15.75" x14ac:dyDescent="0.25">
      <c r="A322" s="119"/>
      <c r="B322" s="42">
        <v>73</v>
      </c>
      <c r="C322" s="43" t="s">
        <v>501</v>
      </c>
      <c r="D322" s="43" t="s">
        <v>233</v>
      </c>
      <c r="E322" s="63"/>
      <c r="F322" s="64">
        <v>0</v>
      </c>
      <c r="G322" s="65"/>
      <c r="H322" s="64">
        <v>0</v>
      </c>
      <c r="I322" s="48">
        <v>0</v>
      </c>
      <c r="J322" s="9">
        <v>0</v>
      </c>
      <c r="K322" s="9">
        <v>0</v>
      </c>
    </row>
    <row r="323" spans="1:11" ht="15.75" x14ac:dyDescent="0.25">
      <c r="A323" s="119"/>
      <c r="B323" s="42">
        <v>74</v>
      </c>
      <c r="C323" s="43" t="s">
        <v>502</v>
      </c>
      <c r="D323" s="43" t="s">
        <v>233</v>
      </c>
      <c r="E323" s="65"/>
      <c r="F323" s="64">
        <v>1931</v>
      </c>
      <c r="G323" s="65"/>
      <c r="H323" s="64">
        <v>1930</v>
      </c>
      <c r="I323" s="48">
        <f t="shared" si="17"/>
        <v>3861</v>
      </c>
      <c r="J323" s="9">
        <f>F323*1000</f>
        <v>1931000</v>
      </c>
      <c r="K323" s="9">
        <f>H323*1000</f>
        <v>1930000</v>
      </c>
    </row>
    <row r="324" spans="1:11" ht="15.75" x14ac:dyDescent="0.25">
      <c r="A324" s="119"/>
      <c r="B324" s="42">
        <v>75</v>
      </c>
      <c r="C324" s="43" t="s">
        <v>503</v>
      </c>
      <c r="D324" s="43" t="s">
        <v>233</v>
      </c>
      <c r="E324" s="65"/>
      <c r="F324" s="64">
        <v>0</v>
      </c>
      <c r="G324" s="65"/>
      <c r="H324" s="64">
        <v>0</v>
      </c>
      <c r="I324" s="48">
        <v>0</v>
      </c>
      <c r="J324" s="9">
        <v>0</v>
      </c>
      <c r="K324" s="9">
        <v>0</v>
      </c>
    </row>
    <row r="325" spans="1:11" ht="15.75" x14ac:dyDescent="0.25">
      <c r="A325" s="119"/>
      <c r="B325" s="42">
        <v>76</v>
      </c>
      <c r="C325" s="43" t="s">
        <v>504</v>
      </c>
      <c r="D325" s="43"/>
      <c r="E325" s="65"/>
      <c r="F325" s="64">
        <v>0</v>
      </c>
      <c r="G325" s="65"/>
      <c r="H325" s="64">
        <v>0</v>
      </c>
      <c r="I325" s="48">
        <v>0</v>
      </c>
      <c r="J325" s="9">
        <v>0</v>
      </c>
      <c r="K325" s="9">
        <v>0</v>
      </c>
    </row>
    <row r="326" spans="1:11" ht="15.75" x14ac:dyDescent="0.25">
      <c r="A326" s="119"/>
      <c r="B326" s="42">
        <v>77</v>
      </c>
      <c r="C326" s="43" t="s">
        <v>505</v>
      </c>
      <c r="D326" s="43" t="s">
        <v>233</v>
      </c>
      <c r="E326" s="65"/>
      <c r="F326" s="64">
        <v>2520</v>
      </c>
      <c r="G326" s="65"/>
      <c r="H326" s="64">
        <v>2520</v>
      </c>
      <c r="I326" s="48">
        <f t="shared" si="17"/>
        <v>5040</v>
      </c>
      <c r="J326" s="9">
        <f>F326*1000</f>
        <v>2520000</v>
      </c>
      <c r="K326" s="9">
        <f>H326*1000</f>
        <v>2520000</v>
      </c>
    </row>
    <row r="327" spans="1:11" ht="15.75" x14ac:dyDescent="0.25">
      <c r="A327" s="119"/>
      <c r="B327" s="42">
        <v>78</v>
      </c>
      <c r="C327" s="43" t="s">
        <v>505</v>
      </c>
      <c r="D327" s="43" t="s">
        <v>221</v>
      </c>
      <c r="E327" s="65"/>
      <c r="F327" s="64">
        <v>2500</v>
      </c>
      <c r="G327" s="65"/>
      <c r="H327" s="64">
        <v>2500</v>
      </c>
      <c r="I327" s="48">
        <f t="shared" si="17"/>
        <v>5000</v>
      </c>
      <c r="J327" s="9">
        <f>F327*700</f>
        <v>1750000</v>
      </c>
      <c r="K327" s="9">
        <f>H327*700</f>
        <v>1750000</v>
      </c>
    </row>
    <row r="328" spans="1:11" ht="15.75" x14ac:dyDescent="0.25">
      <c r="A328" s="119"/>
      <c r="B328" s="42">
        <v>79</v>
      </c>
      <c r="C328" s="43" t="s">
        <v>506</v>
      </c>
      <c r="D328" s="43" t="s">
        <v>308</v>
      </c>
      <c r="E328" s="65"/>
      <c r="F328" s="64">
        <v>0</v>
      </c>
      <c r="G328" s="65"/>
      <c r="H328" s="64">
        <v>0</v>
      </c>
      <c r="I328" s="48">
        <v>0</v>
      </c>
      <c r="J328" s="9">
        <v>0</v>
      </c>
      <c r="K328" s="9">
        <v>0</v>
      </c>
    </row>
    <row r="329" spans="1:11" ht="15.75" x14ac:dyDescent="0.25">
      <c r="A329" s="119"/>
      <c r="B329" s="42">
        <v>80</v>
      </c>
      <c r="C329" s="43" t="s">
        <v>507</v>
      </c>
      <c r="D329" s="43" t="s">
        <v>233</v>
      </c>
      <c r="E329" s="65"/>
      <c r="F329" s="64">
        <v>16380</v>
      </c>
      <c r="G329" s="65"/>
      <c r="H329" s="64">
        <v>3000</v>
      </c>
      <c r="I329" s="48">
        <f t="shared" si="17"/>
        <v>19380</v>
      </c>
      <c r="J329" s="9">
        <f>F329*1000</f>
        <v>16380000</v>
      </c>
      <c r="K329" s="9">
        <f>H329*1000</f>
        <v>3000000</v>
      </c>
    </row>
    <row r="330" spans="1:11" ht="15.75" x14ac:dyDescent="0.25">
      <c r="A330" s="119"/>
      <c r="B330" s="42">
        <v>81</v>
      </c>
      <c r="C330" s="43" t="s">
        <v>508</v>
      </c>
      <c r="D330" s="43" t="s">
        <v>233</v>
      </c>
      <c r="E330" s="65"/>
      <c r="F330" s="64">
        <v>2520</v>
      </c>
      <c r="G330" s="65"/>
      <c r="H330" s="64">
        <v>3150</v>
      </c>
      <c r="I330" s="48">
        <f t="shared" si="17"/>
        <v>5670</v>
      </c>
      <c r="J330" s="9">
        <f>F330*1000</f>
        <v>2520000</v>
      </c>
      <c r="K330" s="9">
        <f>H330*1000</f>
        <v>3150000</v>
      </c>
    </row>
    <row r="331" spans="1:11" ht="15.75" x14ac:dyDescent="0.25">
      <c r="A331" s="119"/>
      <c r="B331" s="42">
        <v>82</v>
      </c>
      <c r="C331" s="43" t="s">
        <v>509</v>
      </c>
      <c r="D331" s="43" t="s">
        <v>233</v>
      </c>
      <c r="E331" s="65"/>
      <c r="F331" s="64">
        <v>0</v>
      </c>
      <c r="G331" s="65"/>
      <c r="H331" s="64">
        <v>0</v>
      </c>
      <c r="I331" s="48">
        <v>0</v>
      </c>
      <c r="J331" s="9">
        <v>0</v>
      </c>
      <c r="K331" s="9">
        <v>0</v>
      </c>
    </row>
    <row r="332" spans="1:11" ht="15.75" x14ac:dyDescent="0.25">
      <c r="A332" s="119"/>
      <c r="B332" s="42">
        <v>83</v>
      </c>
      <c r="C332" s="43" t="s">
        <v>510</v>
      </c>
      <c r="D332" s="43" t="s">
        <v>233</v>
      </c>
      <c r="E332" s="65"/>
      <c r="F332" s="64">
        <v>0</v>
      </c>
      <c r="G332" s="65"/>
      <c r="H332" s="64">
        <v>0</v>
      </c>
      <c r="I332" s="48">
        <v>0</v>
      </c>
      <c r="J332" s="9">
        <v>0</v>
      </c>
      <c r="K332" s="9">
        <v>0</v>
      </c>
    </row>
    <row r="333" spans="1:11" ht="15.75" x14ac:dyDescent="0.25">
      <c r="A333" s="119"/>
      <c r="B333" s="42">
        <v>84</v>
      </c>
      <c r="C333" s="43" t="s">
        <v>511</v>
      </c>
      <c r="D333" s="43" t="s">
        <v>233</v>
      </c>
      <c r="E333" s="65"/>
      <c r="F333" s="64">
        <v>0</v>
      </c>
      <c r="G333" s="65"/>
      <c r="H333" s="64">
        <v>0</v>
      </c>
      <c r="I333" s="48">
        <v>0</v>
      </c>
      <c r="J333" s="9">
        <v>0</v>
      </c>
      <c r="K333" s="9">
        <v>0</v>
      </c>
    </row>
    <row r="334" spans="1:11" ht="15.75" x14ac:dyDescent="0.25">
      <c r="A334" s="119"/>
      <c r="B334" s="42">
        <v>85</v>
      </c>
      <c r="C334" s="43" t="s">
        <v>512</v>
      </c>
      <c r="D334" s="43" t="s">
        <v>57</v>
      </c>
      <c r="E334" s="65"/>
      <c r="F334" s="64">
        <v>0</v>
      </c>
      <c r="G334" s="65"/>
      <c r="H334" s="64">
        <v>0</v>
      </c>
      <c r="I334" s="48">
        <v>0</v>
      </c>
      <c r="J334" s="9">
        <v>0</v>
      </c>
      <c r="K334" s="9">
        <v>0</v>
      </c>
    </row>
    <row r="335" spans="1:11" ht="15.75" x14ac:dyDescent="0.25">
      <c r="A335" s="119"/>
      <c r="B335" s="42">
        <v>86</v>
      </c>
      <c r="C335" s="43" t="s">
        <v>513</v>
      </c>
      <c r="D335" s="43" t="s">
        <v>233</v>
      </c>
      <c r="E335" s="65"/>
      <c r="F335" s="64">
        <v>0</v>
      </c>
      <c r="G335" s="65"/>
      <c r="H335" s="64">
        <v>0</v>
      </c>
      <c r="I335" s="48">
        <v>0</v>
      </c>
      <c r="J335" s="9">
        <v>0</v>
      </c>
      <c r="K335" s="9">
        <v>0</v>
      </c>
    </row>
    <row r="336" spans="1:11" ht="15.75" x14ac:dyDescent="0.25">
      <c r="A336" s="119"/>
      <c r="B336" s="42">
        <v>87</v>
      </c>
      <c r="C336" s="43" t="s">
        <v>514</v>
      </c>
      <c r="D336" s="43" t="s">
        <v>233</v>
      </c>
      <c r="E336" s="65"/>
      <c r="F336" s="64">
        <v>0</v>
      </c>
      <c r="G336" s="65"/>
      <c r="H336" s="64">
        <v>0</v>
      </c>
      <c r="I336" s="48">
        <v>0</v>
      </c>
      <c r="J336" s="9">
        <v>0</v>
      </c>
      <c r="K336" s="9">
        <v>0</v>
      </c>
    </row>
    <row r="337" spans="1:11" ht="15.75" x14ac:dyDescent="0.25">
      <c r="A337" s="119"/>
      <c r="B337" s="42">
        <v>88</v>
      </c>
      <c r="C337" s="43" t="s">
        <v>515</v>
      </c>
      <c r="D337" s="43" t="s">
        <v>221</v>
      </c>
      <c r="E337" s="65"/>
      <c r="F337" s="64">
        <v>3000</v>
      </c>
      <c r="G337" s="65"/>
      <c r="H337" s="64">
        <v>0</v>
      </c>
      <c r="I337" s="48">
        <f t="shared" si="17"/>
        <v>3000</v>
      </c>
      <c r="J337" s="9">
        <f>F337*700</f>
        <v>2100000</v>
      </c>
      <c r="K337" s="9">
        <v>0</v>
      </c>
    </row>
    <row r="338" spans="1:11" ht="15.75" x14ac:dyDescent="0.25">
      <c r="A338" s="119"/>
      <c r="B338" s="42">
        <v>89</v>
      </c>
      <c r="C338" s="43" t="s">
        <v>516</v>
      </c>
      <c r="D338" s="43" t="s">
        <v>308</v>
      </c>
      <c r="E338" s="65"/>
      <c r="F338" s="64">
        <v>0</v>
      </c>
      <c r="G338" s="65"/>
      <c r="H338" s="64">
        <v>0</v>
      </c>
      <c r="I338" s="48">
        <v>0</v>
      </c>
      <c r="J338" s="9">
        <v>0</v>
      </c>
      <c r="K338" s="9">
        <v>0</v>
      </c>
    </row>
    <row r="339" spans="1:11" ht="15.75" x14ac:dyDescent="0.25">
      <c r="A339" s="119"/>
      <c r="B339" s="42">
        <v>90</v>
      </c>
      <c r="C339" s="43" t="s">
        <v>517</v>
      </c>
      <c r="D339" s="43" t="s">
        <v>233</v>
      </c>
      <c r="E339" s="65"/>
      <c r="F339" s="64">
        <v>2015</v>
      </c>
      <c r="G339" s="65"/>
      <c r="H339" s="64">
        <v>0</v>
      </c>
      <c r="I339" s="48">
        <f t="shared" si="17"/>
        <v>2015</v>
      </c>
      <c r="J339" s="9">
        <f>F339*1000</f>
        <v>2015000</v>
      </c>
      <c r="K339" s="9">
        <v>0</v>
      </c>
    </row>
    <row r="340" spans="1:11" ht="15.75" x14ac:dyDescent="0.25">
      <c r="A340" s="119"/>
      <c r="B340" s="42">
        <v>91</v>
      </c>
      <c r="C340" s="43" t="s">
        <v>518</v>
      </c>
      <c r="D340" s="43" t="s">
        <v>221</v>
      </c>
      <c r="E340" s="65"/>
      <c r="F340" s="64">
        <v>3000</v>
      </c>
      <c r="G340" s="65"/>
      <c r="H340" s="64">
        <v>4500</v>
      </c>
      <c r="I340" s="48">
        <f t="shared" si="17"/>
        <v>7500</v>
      </c>
      <c r="J340" s="9">
        <f>F340*700</f>
        <v>2100000</v>
      </c>
      <c r="K340" s="9">
        <f>H340*700</f>
        <v>3150000</v>
      </c>
    </row>
    <row r="341" spans="1:11" ht="15.75" x14ac:dyDescent="0.25">
      <c r="A341" s="119"/>
      <c r="B341" s="42">
        <v>92</v>
      </c>
      <c r="C341" s="43" t="s">
        <v>519</v>
      </c>
      <c r="D341" s="43" t="s">
        <v>233</v>
      </c>
      <c r="E341" s="65"/>
      <c r="F341" s="64">
        <v>0</v>
      </c>
      <c r="G341" s="65"/>
      <c r="H341" s="64">
        <v>0</v>
      </c>
      <c r="I341" s="48">
        <v>0</v>
      </c>
      <c r="J341" s="9">
        <v>0</v>
      </c>
      <c r="K341" s="9">
        <v>0</v>
      </c>
    </row>
    <row r="342" spans="1:11" ht="15.75" x14ac:dyDescent="0.25">
      <c r="A342" s="119"/>
      <c r="B342" s="42">
        <v>93</v>
      </c>
      <c r="C342" s="43" t="s">
        <v>520</v>
      </c>
      <c r="D342" s="43" t="s">
        <v>221</v>
      </c>
      <c r="E342" s="65"/>
      <c r="F342" s="64">
        <v>0</v>
      </c>
      <c r="G342" s="65"/>
      <c r="H342" s="64">
        <v>0</v>
      </c>
      <c r="I342" s="48">
        <v>0</v>
      </c>
      <c r="J342" s="9">
        <v>0</v>
      </c>
      <c r="K342" s="9">
        <v>0</v>
      </c>
    </row>
    <row r="343" spans="1:11" ht="15.75" x14ac:dyDescent="0.25">
      <c r="A343" s="119"/>
      <c r="B343" s="42">
        <v>94</v>
      </c>
      <c r="C343" s="43" t="s">
        <v>521</v>
      </c>
      <c r="D343" s="43" t="s">
        <v>233</v>
      </c>
      <c r="E343" s="65"/>
      <c r="F343" s="64">
        <v>0</v>
      </c>
      <c r="G343" s="65"/>
      <c r="H343" s="64">
        <v>0</v>
      </c>
      <c r="I343" s="48">
        <v>0</v>
      </c>
      <c r="J343" s="9">
        <v>0</v>
      </c>
      <c r="K343" s="9">
        <v>0</v>
      </c>
    </row>
    <row r="344" spans="1:11" ht="15.75" x14ac:dyDescent="0.25">
      <c r="A344" s="119"/>
      <c r="B344" s="42">
        <v>95</v>
      </c>
      <c r="C344" s="43" t="s">
        <v>522</v>
      </c>
      <c r="D344" s="43" t="s">
        <v>233</v>
      </c>
      <c r="E344" s="65"/>
      <c r="F344" s="64">
        <v>0</v>
      </c>
      <c r="G344" s="65"/>
      <c r="H344" s="64">
        <v>0</v>
      </c>
      <c r="I344" s="48">
        <v>0</v>
      </c>
      <c r="J344" s="9">
        <v>0</v>
      </c>
      <c r="K344" s="9">
        <v>0</v>
      </c>
    </row>
    <row r="345" spans="1:11" ht="15.75" x14ac:dyDescent="0.25">
      <c r="A345" s="119"/>
      <c r="B345" s="42">
        <v>96</v>
      </c>
      <c r="C345" s="43" t="s">
        <v>523</v>
      </c>
      <c r="D345" s="43" t="s">
        <v>308</v>
      </c>
      <c r="E345" s="65"/>
      <c r="F345" s="64">
        <v>3500</v>
      </c>
      <c r="G345" s="65"/>
      <c r="H345" s="64">
        <v>0</v>
      </c>
      <c r="I345" s="48">
        <f t="shared" si="17"/>
        <v>3500</v>
      </c>
      <c r="J345" s="9">
        <f>F345*700</f>
        <v>2450000</v>
      </c>
      <c r="K345" s="9">
        <v>0</v>
      </c>
    </row>
    <row r="346" spans="1:11" ht="15.75" x14ac:dyDescent="0.25">
      <c r="A346" s="119"/>
      <c r="B346" s="42">
        <v>97</v>
      </c>
      <c r="C346" s="43" t="s">
        <v>524</v>
      </c>
      <c r="D346" s="43" t="s">
        <v>221</v>
      </c>
      <c r="E346" s="65"/>
      <c r="F346" s="64">
        <v>0</v>
      </c>
      <c r="G346" s="65"/>
      <c r="H346" s="64">
        <v>0</v>
      </c>
      <c r="I346" s="48">
        <v>0</v>
      </c>
      <c r="J346" s="9">
        <v>0</v>
      </c>
      <c r="K346" s="9">
        <v>0</v>
      </c>
    </row>
    <row r="347" spans="1:11" ht="15.75" x14ac:dyDescent="0.25">
      <c r="A347" s="119"/>
      <c r="B347" s="42">
        <v>98</v>
      </c>
      <c r="C347" s="43" t="s">
        <v>525</v>
      </c>
      <c r="D347" s="43" t="s">
        <v>233</v>
      </c>
      <c r="E347" s="65"/>
      <c r="F347" s="64">
        <v>120788.5</v>
      </c>
      <c r="G347" s="65"/>
      <c r="H347" s="64">
        <v>0</v>
      </c>
      <c r="I347" s="48">
        <f t="shared" si="17"/>
        <v>120788.5</v>
      </c>
      <c r="J347" s="9">
        <f>F347*1000</f>
        <v>120788500</v>
      </c>
      <c r="K347" s="9">
        <v>0</v>
      </c>
    </row>
    <row r="348" spans="1:11" ht="15.75" x14ac:dyDescent="0.25">
      <c r="A348" s="119"/>
      <c r="B348" s="42">
        <v>99</v>
      </c>
      <c r="C348" s="43" t="s">
        <v>526</v>
      </c>
      <c r="D348" s="43" t="s">
        <v>233</v>
      </c>
      <c r="E348" s="65"/>
      <c r="F348" s="64">
        <v>0</v>
      </c>
      <c r="G348" s="65"/>
      <c r="H348" s="64">
        <v>0</v>
      </c>
      <c r="I348" s="48">
        <v>0</v>
      </c>
      <c r="J348" s="9">
        <v>0</v>
      </c>
      <c r="K348" s="9">
        <v>0</v>
      </c>
    </row>
    <row r="349" spans="1:11" ht="15.75" x14ac:dyDescent="0.25">
      <c r="A349" s="119"/>
      <c r="B349" s="42">
        <v>100</v>
      </c>
      <c r="C349" s="43" t="s">
        <v>527</v>
      </c>
      <c r="D349" s="43" t="s">
        <v>233</v>
      </c>
      <c r="E349" s="65"/>
      <c r="F349" s="64">
        <v>0</v>
      </c>
      <c r="G349" s="65"/>
      <c r="H349" s="64">
        <v>0</v>
      </c>
      <c r="I349" s="48">
        <v>0</v>
      </c>
      <c r="J349" s="9">
        <v>0</v>
      </c>
      <c r="K349" s="9">
        <v>0</v>
      </c>
    </row>
    <row r="350" spans="1:11" ht="15.75" x14ac:dyDescent="0.25">
      <c r="A350" s="119"/>
      <c r="B350" s="42">
        <v>101</v>
      </c>
      <c r="C350" s="43" t="s">
        <v>528</v>
      </c>
      <c r="D350" s="43" t="s">
        <v>233</v>
      </c>
      <c r="E350" s="65"/>
      <c r="F350" s="64">
        <v>0</v>
      </c>
      <c r="G350" s="65"/>
      <c r="H350" s="64">
        <v>0</v>
      </c>
      <c r="I350" s="48">
        <v>0</v>
      </c>
      <c r="J350" s="9">
        <v>0</v>
      </c>
      <c r="K350" s="9">
        <v>0</v>
      </c>
    </row>
    <row r="351" spans="1:11" ht="15.75" x14ac:dyDescent="0.25">
      <c r="A351" s="119"/>
      <c r="B351" s="42">
        <v>102</v>
      </c>
      <c r="C351" s="43" t="s">
        <v>529</v>
      </c>
      <c r="D351" s="43" t="s">
        <v>308</v>
      </c>
      <c r="E351" s="65"/>
      <c r="F351" s="64">
        <v>0</v>
      </c>
      <c r="G351" s="65"/>
      <c r="H351" s="64">
        <v>0</v>
      </c>
      <c r="I351" s="48">
        <f t="shared" si="17"/>
        <v>0</v>
      </c>
      <c r="J351" s="9">
        <f>F351*1000</f>
        <v>0</v>
      </c>
      <c r="K351" s="9">
        <v>0</v>
      </c>
    </row>
    <row r="352" spans="1:11" ht="15.75" x14ac:dyDescent="0.25">
      <c r="A352" s="119"/>
      <c r="B352" s="42">
        <v>103</v>
      </c>
      <c r="C352" s="43" t="s">
        <v>530</v>
      </c>
      <c r="D352" s="43" t="s">
        <v>233</v>
      </c>
      <c r="E352" s="65"/>
      <c r="F352" s="64">
        <v>1005</v>
      </c>
      <c r="G352" s="65"/>
      <c r="H352" s="64">
        <v>0</v>
      </c>
      <c r="I352" s="48">
        <f t="shared" si="17"/>
        <v>1005</v>
      </c>
      <c r="J352" s="9">
        <f>F352*1000</f>
        <v>1005000</v>
      </c>
      <c r="K352" s="9">
        <v>0</v>
      </c>
    </row>
    <row r="353" spans="1:11" ht="15.75" x14ac:dyDescent="0.25">
      <c r="A353" s="119"/>
      <c r="B353" s="42">
        <v>104</v>
      </c>
      <c r="C353" s="43" t="s">
        <v>531</v>
      </c>
      <c r="D353" s="43" t="s">
        <v>233</v>
      </c>
      <c r="E353" s="65"/>
      <c r="F353" s="64">
        <v>0</v>
      </c>
      <c r="G353" s="65"/>
      <c r="H353" s="64">
        <v>0</v>
      </c>
      <c r="I353" s="48">
        <v>0</v>
      </c>
      <c r="J353" s="9">
        <v>0</v>
      </c>
      <c r="K353" s="9">
        <v>0</v>
      </c>
    </row>
    <row r="354" spans="1:11" ht="15.75" x14ac:dyDescent="0.25">
      <c r="A354" s="119"/>
      <c r="B354" s="42">
        <v>105</v>
      </c>
      <c r="C354" s="43" t="s">
        <v>532</v>
      </c>
      <c r="D354" s="43" t="s">
        <v>233</v>
      </c>
      <c r="E354" s="65"/>
      <c r="F354" s="64">
        <v>0</v>
      </c>
      <c r="G354" s="65"/>
      <c r="H354" s="64">
        <v>0</v>
      </c>
      <c r="I354" s="48">
        <v>0</v>
      </c>
      <c r="J354" s="9">
        <v>0</v>
      </c>
      <c r="K354" s="9">
        <v>0</v>
      </c>
    </row>
    <row r="355" spans="1:11" ht="15.75" x14ac:dyDescent="0.25">
      <c r="A355" s="119"/>
      <c r="B355" s="42">
        <v>106</v>
      </c>
      <c r="C355" s="43" t="s">
        <v>533</v>
      </c>
      <c r="D355" s="43" t="s">
        <v>221</v>
      </c>
      <c r="E355" s="65"/>
      <c r="F355" s="64">
        <v>0</v>
      </c>
      <c r="G355" s="65"/>
      <c r="H355" s="64">
        <v>0</v>
      </c>
      <c r="I355" s="48">
        <v>0</v>
      </c>
      <c r="J355" s="9">
        <v>0</v>
      </c>
      <c r="K355" s="9">
        <v>0</v>
      </c>
    </row>
    <row r="356" spans="1:11" ht="15.75" x14ac:dyDescent="0.25">
      <c r="A356" s="119"/>
      <c r="B356" s="42">
        <v>107</v>
      </c>
      <c r="C356" s="43" t="s">
        <v>534</v>
      </c>
      <c r="D356" s="43" t="s">
        <v>221</v>
      </c>
      <c r="E356" s="65"/>
      <c r="F356" s="64">
        <v>5000</v>
      </c>
      <c r="G356" s="65"/>
      <c r="H356" s="64">
        <v>10000</v>
      </c>
      <c r="I356" s="48">
        <f t="shared" si="17"/>
        <v>15000</v>
      </c>
      <c r="J356" s="9">
        <f>F356*700</f>
        <v>3500000</v>
      </c>
      <c r="K356" s="9">
        <f>H356*700</f>
        <v>7000000</v>
      </c>
    </row>
    <row r="357" spans="1:11" ht="15.75" x14ac:dyDescent="0.25">
      <c r="A357" s="119"/>
      <c r="B357" s="42">
        <v>108</v>
      </c>
      <c r="C357" s="43" t="s">
        <v>535</v>
      </c>
      <c r="D357" s="43" t="s">
        <v>221</v>
      </c>
      <c r="E357" s="65"/>
      <c r="F357" s="64">
        <v>0</v>
      </c>
      <c r="G357" s="65"/>
      <c r="H357" s="64">
        <v>0</v>
      </c>
      <c r="I357" s="48">
        <v>0</v>
      </c>
      <c r="J357" s="9">
        <v>0</v>
      </c>
      <c r="K357" s="9">
        <v>0</v>
      </c>
    </row>
    <row r="358" spans="1:11" ht="15.75" x14ac:dyDescent="0.25">
      <c r="A358" s="119"/>
      <c r="B358" s="42">
        <v>109</v>
      </c>
      <c r="C358" s="43" t="s">
        <v>535</v>
      </c>
      <c r="D358" s="43" t="s">
        <v>233</v>
      </c>
      <c r="E358" s="65"/>
      <c r="F358" s="64">
        <v>0</v>
      </c>
      <c r="G358" s="65"/>
      <c r="H358" s="64">
        <v>0</v>
      </c>
      <c r="I358" s="48">
        <v>0</v>
      </c>
      <c r="J358" s="9">
        <v>0</v>
      </c>
      <c r="K358" s="9">
        <v>0</v>
      </c>
    </row>
    <row r="359" spans="1:11" ht="15.75" x14ac:dyDescent="0.25">
      <c r="A359" s="119"/>
      <c r="B359" s="42">
        <v>110</v>
      </c>
      <c r="C359" s="43" t="s">
        <v>536</v>
      </c>
      <c r="D359" s="43" t="s">
        <v>233</v>
      </c>
      <c r="E359" s="65"/>
      <c r="F359" s="64">
        <v>0</v>
      </c>
      <c r="G359" s="65"/>
      <c r="H359" s="64">
        <v>0</v>
      </c>
      <c r="I359" s="48">
        <v>0</v>
      </c>
      <c r="J359" s="9">
        <v>0</v>
      </c>
      <c r="K359" s="9">
        <v>0</v>
      </c>
    </row>
    <row r="360" spans="1:11" ht="15.75" x14ac:dyDescent="0.25">
      <c r="A360" s="119"/>
      <c r="B360" s="42">
        <v>111</v>
      </c>
      <c r="C360" s="43" t="s">
        <v>536</v>
      </c>
      <c r="D360" s="43" t="s">
        <v>233</v>
      </c>
      <c r="E360" s="65"/>
      <c r="F360" s="64">
        <v>0</v>
      </c>
      <c r="G360" s="65"/>
      <c r="H360" s="64">
        <v>0</v>
      </c>
      <c r="I360" s="48">
        <v>0</v>
      </c>
      <c r="J360" s="9">
        <v>0</v>
      </c>
      <c r="K360" s="9">
        <v>0</v>
      </c>
    </row>
    <row r="361" spans="1:11" ht="15.75" x14ac:dyDescent="0.25">
      <c r="A361" s="119"/>
      <c r="B361" s="42">
        <v>112</v>
      </c>
      <c r="C361" s="43" t="s">
        <v>537</v>
      </c>
      <c r="D361" s="43" t="s">
        <v>442</v>
      </c>
      <c r="E361" s="65"/>
      <c r="F361" s="64">
        <v>0</v>
      </c>
      <c r="G361" s="65"/>
      <c r="H361" s="64">
        <v>0</v>
      </c>
      <c r="I361" s="48">
        <v>0</v>
      </c>
      <c r="J361" s="9">
        <v>0</v>
      </c>
      <c r="K361" s="9">
        <v>0</v>
      </c>
    </row>
    <row r="362" spans="1:11" ht="15.75" x14ac:dyDescent="0.25">
      <c r="A362" s="119"/>
      <c r="B362" s="42">
        <v>113</v>
      </c>
      <c r="C362" s="43" t="s">
        <v>538</v>
      </c>
      <c r="D362" s="43" t="s">
        <v>233</v>
      </c>
      <c r="E362" s="65"/>
      <c r="F362" s="64">
        <v>0</v>
      </c>
      <c r="G362" s="65"/>
      <c r="H362" s="64">
        <v>0</v>
      </c>
      <c r="I362" s="48">
        <v>0</v>
      </c>
      <c r="J362" s="9">
        <v>0</v>
      </c>
      <c r="K362" s="9">
        <v>0</v>
      </c>
    </row>
    <row r="363" spans="1:11" ht="15.75" x14ac:dyDescent="0.25">
      <c r="A363" s="119"/>
      <c r="B363" s="42">
        <v>114</v>
      </c>
      <c r="C363" s="43" t="s">
        <v>539</v>
      </c>
      <c r="D363" s="43" t="s">
        <v>233</v>
      </c>
      <c r="E363" s="65"/>
      <c r="F363" s="64">
        <v>0</v>
      </c>
      <c r="G363" s="65"/>
      <c r="H363" s="64">
        <v>0</v>
      </c>
      <c r="I363" s="48">
        <v>0</v>
      </c>
      <c r="J363" s="9">
        <v>0</v>
      </c>
      <c r="K363" s="9">
        <v>0</v>
      </c>
    </row>
    <row r="364" spans="1:11" ht="15.75" x14ac:dyDescent="0.25">
      <c r="A364" s="119"/>
      <c r="B364" s="42">
        <v>115</v>
      </c>
      <c r="C364" s="43" t="s">
        <v>540</v>
      </c>
      <c r="D364" s="43" t="s">
        <v>221</v>
      </c>
      <c r="E364" s="65"/>
      <c r="F364" s="64">
        <v>7000</v>
      </c>
      <c r="G364" s="65"/>
      <c r="H364" s="64">
        <v>0</v>
      </c>
      <c r="I364" s="48">
        <f t="shared" si="17"/>
        <v>7000</v>
      </c>
      <c r="J364" s="9">
        <f>F364*700</f>
        <v>4900000</v>
      </c>
      <c r="K364" s="9">
        <v>0</v>
      </c>
    </row>
    <row r="365" spans="1:11" ht="15.75" x14ac:dyDescent="0.25">
      <c r="A365" s="119"/>
      <c r="B365" s="42">
        <v>116</v>
      </c>
      <c r="C365" s="43" t="s">
        <v>541</v>
      </c>
      <c r="D365" s="43" t="s">
        <v>233</v>
      </c>
      <c r="E365" s="65"/>
      <c r="F365" s="64">
        <v>0</v>
      </c>
      <c r="G365" s="65"/>
      <c r="H365" s="64">
        <v>0</v>
      </c>
      <c r="I365" s="48">
        <v>0</v>
      </c>
      <c r="J365" s="9">
        <v>0</v>
      </c>
      <c r="K365" s="9">
        <v>0</v>
      </c>
    </row>
    <row r="366" spans="1:11" ht="15.75" x14ac:dyDescent="0.25">
      <c r="A366" s="119"/>
      <c r="B366" s="42">
        <v>117</v>
      </c>
      <c r="C366" s="43" t="s">
        <v>542</v>
      </c>
      <c r="D366" s="43" t="s">
        <v>233</v>
      </c>
      <c r="E366" s="65"/>
      <c r="F366" s="64">
        <v>0</v>
      </c>
      <c r="G366" s="65"/>
      <c r="H366" s="64">
        <v>0</v>
      </c>
      <c r="I366" s="48">
        <v>0</v>
      </c>
      <c r="J366" s="9">
        <v>0</v>
      </c>
      <c r="K366" s="9">
        <v>0</v>
      </c>
    </row>
    <row r="367" spans="1:11" ht="15.75" x14ac:dyDescent="0.25">
      <c r="A367" s="119"/>
      <c r="B367" s="42">
        <v>118</v>
      </c>
      <c r="C367" s="43" t="s">
        <v>543</v>
      </c>
      <c r="D367" s="43" t="s">
        <v>233</v>
      </c>
      <c r="E367" s="65"/>
      <c r="F367" s="64">
        <v>0</v>
      </c>
      <c r="G367" s="65"/>
      <c r="H367" s="64">
        <v>0</v>
      </c>
      <c r="I367" s="48">
        <v>0</v>
      </c>
      <c r="J367" s="9">
        <v>0</v>
      </c>
      <c r="K367" s="9">
        <v>0</v>
      </c>
    </row>
    <row r="368" spans="1:11" ht="15.75" x14ac:dyDescent="0.25">
      <c r="A368" s="119"/>
      <c r="B368" s="42">
        <v>119</v>
      </c>
      <c r="C368" s="43" t="s">
        <v>544</v>
      </c>
      <c r="D368" s="43" t="s">
        <v>233</v>
      </c>
      <c r="E368" s="65"/>
      <c r="F368" s="64">
        <v>2100</v>
      </c>
      <c r="G368" s="65"/>
      <c r="H368" s="64">
        <v>5075</v>
      </c>
      <c r="I368" s="48">
        <f t="shared" si="17"/>
        <v>7175</v>
      </c>
      <c r="J368" s="9">
        <f>F368*1000</f>
        <v>2100000</v>
      </c>
      <c r="K368" s="9">
        <f>H368*1000</f>
        <v>5075000</v>
      </c>
    </row>
    <row r="369" spans="1:11" ht="15.75" x14ac:dyDescent="0.25">
      <c r="A369" s="119"/>
      <c r="B369" s="42">
        <v>120</v>
      </c>
      <c r="C369" s="43" t="s">
        <v>545</v>
      </c>
      <c r="D369" s="43" t="s">
        <v>221</v>
      </c>
      <c r="E369" s="65"/>
      <c r="F369" s="64">
        <v>0</v>
      </c>
      <c r="G369" s="65"/>
      <c r="H369" s="64">
        <v>0</v>
      </c>
      <c r="I369" s="48">
        <v>0</v>
      </c>
      <c r="J369" s="9">
        <v>0</v>
      </c>
      <c r="K369" s="9">
        <v>0</v>
      </c>
    </row>
    <row r="370" spans="1:11" ht="15.75" x14ac:dyDescent="0.25">
      <c r="A370" s="119"/>
      <c r="B370" s="42">
        <v>121</v>
      </c>
      <c r="C370" s="43" t="s">
        <v>546</v>
      </c>
      <c r="D370" s="43" t="s">
        <v>57</v>
      </c>
      <c r="E370" s="65"/>
      <c r="F370" s="64">
        <v>1400</v>
      </c>
      <c r="G370" s="65"/>
      <c r="H370" s="64">
        <v>4650</v>
      </c>
      <c r="I370" s="48">
        <f t="shared" si="17"/>
        <v>6050</v>
      </c>
      <c r="J370" s="9">
        <f>F370*2000</f>
        <v>2800000</v>
      </c>
      <c r="K370" s="9">
        <f>H370*2000</f>
        <v>9300000</v>
      </c>
    </row>
    <row r="371" spans="1:11" ht="15.75" x14ac:dyDescent="0.25">
      <c r="A371" s="119"/>
      <c r="B371" s="42">
        <v>122</v>
      </c>
      <c r="C371" s="43" t="s">
        <v>547</v>
      </c>
      <c r="D371" s="43" t="s">
        <v>233</v>
      </c>
      <c r="E371" s="65"/>
      <c r="F371" s="64">
        <v>5000</v>
      </c>
      <c r="G371" s="65"/>
      <c r="H371" s="64">
        <v>0</v>
      </c>
      <c r="I371" s="48">
        <f t="shared" si="17"/>
        <v>5000</v>
      </c>
      <c r="J371" s="9">
        <f>F371*1000</f>
        <v>5000000</v>
      </c>
      <c r="K371" s="9">
        <v>0</v>
      </c>
    </row>
    <row r="372" spans="1:11" ht="15.75" x14ac:dyDescent="0.25">
      <c r="A372" s="119"/>
      <c r="B372" s="42">
        <v>123</v>
      </c>
      <c r="C372" s="43" t="s">
        <v>547</v>
      </c>
      <c r="D372" s="43" t="s">
        <v>221</v>
      </c>
      <c r="E372" s="65"/>
      <c r="F372" s="64">
        <v>4000</v>
      </c>
      <c r="G372" s="65"/>
      <c r="H372" s="64">
        <v>0</v>
      </c>
      <c r="I372" s="48">
        <f t="shared" si="17"/>
        <v>4000</v>
      </c>
      <c r="J372" s="9">
        <f>F372*700</f>
        <v>2800000</v>
      </c>
      <c r="K372" s="9">
        <v>0</v>
      </c>
    </row>
    <row r="373" spans="1:11" ht="15.75" x14ac:dyDescent="0.25">
      <c r="A373" s="119"/>
      <c r="B373" s="42">
        <v>124</v>
      </c>
      <c r="C373" s="43" t="s">
        <v>547</v>
      </c>
      <c r="D373" s="43" t="s">
        <v>221</v>
      </c>
      <c r="E373" s="65"/>
      <c r="F373" s="64">
        <v>6000</v>
      </c>
      <c r="G373" s="65"/>
      <c r="H373" s="64">
        <v>0</v>
      </c>
      <c r="I373" s="48">
        <f t="shared" si="17"/>
        <v>6000</v>
      </c>
      <c r="J373" s="9">
        <f>F373*700</f>
        <v>4200000</v>
      </c>
      <c r="K373" s="9">
        <v>0</v>
      </c>
    </row>
    <row r="374" spans="1:11" ht="15.75" x14ac:dyDescent="0.25">
      <c r="A374" s="119"/>
      <c r="B374" s="42">
        <v>125</v>
      </c>
      <c r="C374" s="43" t="s">
        <v>548</v>
      </c>
      <c r="D374" s="43" t="s">
        <v>233</v>
      </c>
      <c r="E374" s="65"/>
      <c r="F374" s="64">
        <v>3000</v>
      </c>
      <c r="G374" s="65"/>
      <c r="H374" s="64">
        <v>0</v>
      </c>
      <c r="I374" s="48">
        <f t="shared" si="17"/>
        <v>3000</v>
      </c>
      <c r="J374" s="9">
        <f>F374*1000</f>
        <v>3000000</v>
      </c>
      <c r="K374" s="9">
        <v>0</v>
      </c>
    </row>
    <row r="375" spans="1:11" ht="15.75" x14ac:dyDescent="0.25">
      <c r="A375" s="119"/>
      <c r="B375" s="42">
        <v>126</v>
      </c>
      <c r="C375" s="43" t="s">
        <v>549</v>
      </c>
      <c r="D375" s="43" t="s">
        <v>221</v>
      </c>
      <c r="E375" s="65"/>
      <c r="F375" s="64">
        <v>4000</v>
      </c>
      <c r="G375" s="65"/>
      <c r="H375" s="64">
        <v>5000</v>
      </c>
      <c r="I375" s="48">
        <f t="shared" si="17"/>
        <v>9000</v>
      </c>
      <c r="J375" s="9">
        <f>F375*700</f>
        <v>2800000</v>
      </c>
      <c r="K375" s="9">
        <f>H375*700</f>
        <v>3500000</v>
      </c>
    </row>
    <row r="376" spans="1:11" ht="15.75" x14ac:dyDescent="0.25">
      <c r="A376" s="119"/>
      <c r="B376" s="42">
        <v>127</v>
      </c>
      <c r="C376" s="43" t="s">
        <v>550</v>
      </c>
      <c r="D376" s="43" t="s">
        <v>221</v>
      </c>
      <c r="E376" s="65"/>
      <c r="F376" s="64">
        <v>5040</v>
      </c>
      <c r="G376" s="65"/>
      <c r="H376" s="64">
        <v>5040</v>
      </c>
      <c r="I376" s="48">
        <f t="shared" si="17"/>
        <v>10080</v>
      </c>
      <c r="J376" s="9">
        <f>F376*700</f>
        <v>3528000</v>
      </c>
      <c r="K376" s="9">
        <f>H376*700</f>
        <v>3528000</v>
      </c>
    </row>
    <row r="377" spans="1:11" ht="15.75" x14ac:dyDescent="0.25">
      <c r="A377" s="119"/>
      <c r="B377" s="42">
        <v>128</v>
      </c>
      <c r="C377" s="43" t="s">
        <v>551</v>
      </c>
      <c r="D377" s="43" t="s">
        <v>233</v>
      </c>
      <c r="E377" s="65"/>
      <c r="F377" s="64">
        <v>3000</v>
      </c>
      <c r="G377" s="65"/>
      <c r="H377" s="64">
        <v>0</v>
      </c>
      <c r="I377" s="48">
        <f t="shared" si="17"/>
        <v>3000</v>
      </c>
      <c r="J377" s="9">
        <f>F377*1000</f>
        <v>3000000</v>
      </c>
      <c r="K377" s="9">
        <v>0</v>
      </c>
    </row>
    <row r="378" spans="1:11" ht="15.75" x14ac:dyDescent="0.25">
      <c r="A378" s="119"/>
      <c r="B378" s="42">
        <v>129</v>
      </c>
      <c r="C378" s="43" t="s">
        <v>552</v>
      </c>
      <c r="D378" s="43" t="s">
        <v>233</v>
      </c>
      <c r="E378" s="65"/>
      <c r="F378" s="64">
        <v>3024</v>
      </c>
      <c r="G378" s="65"/>
      <c r="H378" s="64">
        <v>0</v>
      </c>
      <c r="I378" s="48">
        <f t="shared" si="17"/>
        <v>3024</v>
      </c>
      <c r="J378" s="9">
        <f>F378*1000</f>
        <v>3024000</v>
      </c>
      <c r="K378" s="9">
        <v>0</v>
      </c>
    </row>
    <row r="379" spans="1:11" ht="15.75" x14ac:dyDescent="0.25">
      <c r="A379" s="119"/>
      <c r="B379" s="42">
        <v>130</v>
      </c>
      <c r="C379" s="43" t="s">
        <v>553</v>
      </c>
      <c r="D379" s="43" t="s">
        <v>221</v>
      </c>
      <c r="E379" s="65"/>
      <c r="F379" s="64">
        <v>31500</v>
      </c>
      <c r="G379" s="65"/>
      <c r="H379" s="64"/>
      <c r="I379" s="48">
        <f>F379+H379</f>
        <v>31500</v>
      </c>
      <c r="J379" s="9">
        <f>F379*700</f>
        <v>22050000</v>
      </c>
      <c r="K379" s="9">
        <v>0</v>
      </c>
    </row>
    <row r="380" spans="1:11" ht="15.75" x14ac:dyDescent="0.25">
      <c r="A380" s="119"/>
      <c r="B380" s="42">
        <v>131</v>
      </c>
      <c r="C380" s="43" t="s">
        <v>554</v>
      </c>
      <c r="D380" s="43" t="s">
        <v>233</v>
      </c>
      <c r="E380" s="65"/>
      <c r="F380" s="64">
        <v>0</v>
      </c>
      <c r="G380" s="65"/>
      <c r="H380" s="64">
        <v>0</v>
      </c>
      <c r="I380" s="48">
        <v>0</v>
      </c>
      <c r="J380" s="9">
        <v>0</v>
      </c>
      <c r="K380" s="9">
        <v>0</v>
      </c>
    </row>
    <row r="381" spans="1:11" ht="15.75" x14ac:dyDescent="0.25">
      <c r="A381" s="119"/>
      <c r="B381" s="42">
        <v>132</v>
      </c>
      <c r="C381" s="43" t="s">
        <v>555</v>
      </c>
      <c r="D381" s="43" t="s">
        <v>233</v>
      </c>
      <c r="E381" s="65"/>
      <c r="F381" s="64">
        <v>0</v>
      </c>
      <c r="G381" s="65"/>
      <c r="H381" s="64">
        <v>11178.72</v>
      </c>
      <c r="I381" s="48">
        <f>F381+H381</f>
        <v>11178.72</v>
      </c>
      <c r="J381" s="9">
        <v>0</v>
      </c>
      <c r="K381" s="9">
        <f>H381*1000</f>
        <v>11178720</v>
      </c>
    </row>
    <row r="382" spans="1:11" ht="15.75" x14ac:dyDescent="0.25">
      <c r="A382" s="119"/>
      <c r="B382" s="42">
        <v>133</v>
      </c>
      <c r="C382" s="43" t="s">
        <v>556</v>
      </c>
      <c r="D382" s="43" t="s">
        <v>221</v>
      </c>
      <c r="E382" s="65"/>
      <c r="F382" s="64">
        <v>10200</v>
      </c>
      <c r="G382" s="65"/>
      <c r="H382" s="64">
        <v>0</v>
      </c>
      <c r="I382" s="48">
        <f>F382+H382</f>
        <v>10200</v>
      </c>
      <c r="J382" s="9">
        <f>F382*700</f>
        <v>7140000</v>
      </c>
      <c r="K382" s="9">
        <v>0</v>
      </c>
    </row>
    <row r="383" spans="1:11" ht="15.75" x14ac:dyDescent="0.25">
      <c r="A383" s="119" t="s">
        <v>21</v>
      </c>
      <c r="B383" s="42">
        <v>1</v>
      </c>
      <c r="C383" s="43" t="s">
        <v>557</v>
      </c>
      <c r="D383" s="43" t="s">
        <v>558</v>
      </c>
      <c r="E383" s="65"/>
      <c r="F383" s="64">
        <v>1000</v>
      </c>
      <c r="G383" s="65"/>
      <c r="H383" s="64">
        <v>1000</v>
      </c>
      <c r="I383" s="48">
        <f>F383+H383</f>
        <v>2000</v>
      </c>
      <c r="J383" s="9">
        <f>F383*1000</f>
        <v>1000000</v>
      </c>
      <c r="K383" s="9">
        <f>H383*1000</f>
        <v>1000000</v>
      </c>
    </row>
    <row r="384" spans="1:11" ht="15.75" x14ac:dyDescent="0.25">
      <c r="A384" s="119"/>
      <c r="B384" s="42">
        <v>2</v>
      </c>
      <c r="C384" s="43" t="s">
        <v>559</v>
      </c>
      <c r="D384" s="43" t="s">
        <v>558</v>
      </c>
      <c r="E384" s="65"/>
      <c r="F384" s="64">
        <v>1000</v>
      </c>
      <c r="G384" s="65"/>
      <c r="H384" s="64">
        <v>1000</v>
      </c>
      <c r="I384" s="48">
        <f t="shared" ref="I384:I408" si="18">F384+H384</f>
        <v>2000</v>
      </c>
      <c r="J384" s="9">
        <f>F384*1000</f>
        <v>1000000</v>
      </c>
      <c r="K384" s="9">
        <f>H384*1000</f>
        <v>1000000</v>
      </c>
    </row>
    <row r="385" spans="1:11" ht="15.75" x14ac:dyDescent="0.25">
      <c r="A385" s="119"/>
      <c r="B385" s="42">
        <v>3</v>
      </c>
      <c r="C385" s="43" t="s">
        <v>560</v>
      </c>
      <c r="D385" s="43" t="s">
        <v>558</v>
      </c>
      <c r="E385" s="65"/>
      <c r="F385" s="64">
        <v>1000</v>
      </c>
      <c r="G385" s="65"/>
      <c r="H385" s="64">
        <v>0</v>
      </c>
      <c r="I385" s="48">
        <f t="shared" si="18"/>
        <v>1000</v>
      </c>
      <c r="J385" s="9">
        <f>F385*1000</f>
        <v>1000000</v>
      </c>
      <c r="K385" s="9">
        <v>0</v>
      </c>
    </row>
    <row r="386" spans="1:11" ht="15.75" x14ac:dyDescent="0.25">
      <c r="A386" s="119"/>
      <c r="B386" s="42">
        <v>4</v>
      </c>
      <c r="C386" s="43" t="s">
        <v>561</v>
      </c>
      <c r="D386" s="43" t="s">
        <v>558</v>
      </c>
      <c r="E386" s="65"/>
      <c r="F386" s="64">
        <v>1000</v>
      </c>
      <c r="G386" s="65"/>
      <c r="H386" s="64">
        <v>0</v>
      </c>
      <c r="I386" s="48">
        <f t="shared" si="18"/>
        <v>1000</v>
      </c>
      <c r="J386" s="9">
        <f>F386*1000</f>
        <v>1000000</v>
      </c>
      <c r="K386" s="9">
        <v>0</v>
      </c>
    </row>
    <row r="387" spans="1:11" ht="15.75" x14ac:dyDescent="0.25">
      <c r="A387" s="119"/>
      <c r="B387" s="42">
        <v>5</v>
      </c>
      <c r="C387" s="43" t="s">
        <v>562</v>
      </c>
      <c r="D387" s="43" t="s">
        <v>166</v>
      </c>
      <c r="E387" s="65"/>
      <c r="F387" s="64">
        <v>2000</v>
      </c>
      <c r="G387" s="65"/>
      <c r="H387" s="64">
        <v>0</v>
      </c>
      <c r="I387" s="48">
        <f t="shared" si="18"/>
        <v>2000</v>
      </c>
      <c r="J387" s="9">
        <f>F387*700</f>
        <v>1400000</v>
      </c>
      <c r="K387" s="9">
        <v>0</v>
      </c>
    </row>
    <row r="388" spans="1:11" ht="15.75" x14ac:dyDescent="0.25">
      <c r="A388" s="119"/>
      <c r="B388" s="42">
        <v>6</v>
      </c>
      <c r="C388" s="43" t="s">
        <v>563</v>
      </c>
      <c r="D388" s="43" t="s">
        <v>558</v>
      </c>
      <c r="E388" s="65"/>
      <c r="F388" s="64">
        <v>2500</v>
      </c>
      <c r="G388" s="65"/>
      <c r="H388" s="64">
        <v>0</v>
      </c>
      <c r="I388" s="48">
        <f t="shared" si="18"/>
        <v>2500</v>
      </c>
      <c r="J388" s="9">
        <f t="shared" ref="J388:J393" si="19">F388*1000</f>
        <v>2500000</v>
      </c>
      <c r="K388" s="9">
        <v>0</v>
      </c>
    </row>
    <row r="389" spans="1:11" ht="15.75" x14ac:dyDescent="0.25">
      <c r="A389" s="119"/>
      <c r="B389" s="42">
        <v>7</v>
      </c>
      <c r="C389" s="43" t="s">
        <v>564</v>
      </c>
      <c r="D389" s="43" t="s">
        <v>558</v>
      </c>
      <c r="E389" s="65"/>
      <c r="F389" s="64">
        <v>5000</v>
      </c>
      <c r="G389" s="65"/>
      <c r="H389" s="64">
        <v>1667</v>
      </c>
      <c r="I389" s="48">
        <f t="shared" si="18"/>
        <v>6667</v>
      </c>
      <c r="J389" s="9">
        <f t="shared" si="19"/>
        <v>5000000</v>
      </c>
      <c r="K389" s="9">
        <f>H389*1000</f>
        <v>1667000</v>
      </c>
    </row>
    <row r="390" spans="1:11" ht="15.75" x14ac:dyDescent="0.25">
      <c r="A390" s="119"/>
      <c r="B390" s="42">
        <v>8</v>
      </c>
      <c r="C390" s="43" t="s">
        <v>565</v>
      </c>
      <c r="D390" s="43" t="s">
        <v>558</v>
      </c>
      <c r="E390" s="65"/>
      <c r="F390" s="64">
        <v>500</v>
      </c>
      <c r="G390" s="65"/>
      <c r="H390" s="64">
        <v>0</v>
      </c>
      <c r="I390" s="48">
        <f t="shared" si="18"/>
        <v>500</v>
      </c>
      <c r="J390" s="9">
        <f t="shared" si="19"/>
        <v>500000</v>
      </c>
      <c r="K390" s="9">
        <v>0</v>
      </c>
    </row>
    <row r="391" spans="1:11" ht="15.75" x14ac:dyDescent="0.25">
      <c r="A391" s="119"/>
      <c r="B391" s="42">
        <v>9</v>
      </c>
      <c r="C391" s="43" t="s">
        <v>566</v>
      </c>
      <c r="D391" s="43" t="s">
        <v>558</v>
      </c>
      <c r="E391" s="65"/>
      <c r="F391" s="64">
        <v>1200</v>
      </c>
      <c r="G391" s="65"/>
      <c r="H391" s="64">
        <v>0</v>
      </c>
      <c r="I391" s="48">
        <f t="shared" si="18"/>
        <v>1200</v>
      </c>
      <c r="J391" s="9">
        <f t="shared" si="19"/>
        <v>1200000</v>
      </c>
      <c r="K391" s="9">
        <v>0</v>
      </c>
    </row>
    <row r="392" spans="1:11" ht="15.75" x14ac:dyDescent="0.25">
      <c r="A392" s="119"/>
      <c r="B392" s="42">
        <v>10</v>
      </c>
      <c r="C392" s="43" t="s">
        <v>567</v>
      </c>
      <c r="D392" s="43" t="s">
        <v>558</v>
      </c>
      <c r="E392" s="65"/>
      <c r="F392" s="64">
        <v>1000</v>
      </c>
      <c r="G392" s="65"/>
      <c r="H392" s="64">
        <v>0</v>
      </c>
      <c r="I392" s="48">
        <f t="shared" si="18"/>
        <v>1000</v>
      </c>
      <c r="J392" s="9">
        <f t="shared" si="19"/>
        <v>1000000</v>
      </c>
      <c r="K392" s="9">
        <v>0</v>
      </c>
    </row>
    <row r="393" spans="1:11" ht="15.75" x14ac:dyDescent="0.25">
      <c r="A393" s="119"/>
      <c r="B393" s="42">
        <v>11</v>
      </c>
      <c r="C393" s="43" t="s">
        <v>231</v>
      </c>
      <c r="D393" s="43" t="s">
        <v>558</v>
      </c>
      <c r="E393" s="65"/>
      <c r="F393" s="64">
        <v>1000</v>
      </c>
      <c r="G393" s="65"/>
      <c r="H393" s="64">
        <v>0</v>
      </c>
      <c r="I393" s="48">
        <f t="shared" si="18"/>
        <v>1000</v>
      </c>
      <c r="J393" s="9">
        <f t="shared" si="19"/>
        <v>1000000</v>
      </c>
      <c r="K393" s="9">
        <v>0</v>
      </c>
    </row>
    <row r="394" spans="1:11" ht="15.75" x14ac:dyDescent="0.25">
      <c r="A394" s="119"/>
      <c r="B394" s="42">
        <v>12</v>
      </c>
      <c r="C394" s="43" t="s">
        <v>562</v>
      </c>
      <c r="D394" s="43" t="s">
        <v>568</v>
      </c>
      <c r="E394" s="65">
        <v>1000</v>
      </c>
      <c r="F394" s="64"/>
      <c r="G394" s="65">
        <v>1000</v>
      </c>
      <c r="H394" s="64">
        <v>0</v>
      </c>
      <c r="I394" s="48">
        <f>E394+G394</f>
        <v>2000</v>
      </c>
      <c r="J394" s="9"/>
      <c r="K394" s="9">
        <v>0</v>
      </c>
    </row>
    <row r="395" spans="1:11" ht="15.75" x14ac:dyDescent="0.25">
      <c r="A395" s="119"/>
      <c r="B395" s="42">
        <v>13</v>
      </c>
      <c r="C395" s="43" t="s">
        <v>569</v>
      </c>
      <c r="D395" s="43" t="s">
        <v>330</v>
      </c>
      <c r="E395" s="65"/>
      <c r="F395" s="64">
        <v>2500</v>
      </c>
      <c r="G395" s="65"/>
      <c r="H395" s="64">
        <v>0</v>
      </c>
      <c r="I395" s="48">
        <f t="shared" si="18"/>
        <v>2500</v>
      </c>
      <c r="J395" s="9">
        <f>F395*700</f>
        <v>1750000</v>
      </c>
      <c r="K395" s="9">
        <v>0</v>
      </c>
    </row>
    <row r="396" spans="1:11" ht="15.75" x14ac:dyDescent="0.25">
      <c r="A396" s="119"/>
      <c r="B396" s="42">
        <v>14</v>
      </c>
      <c r="C396" s="43" t="s">
        <v>570</v>
      </c>
      <c r="D396" s="43" t="s">
        <v>330</v>
      </c>
      <c r="E396" s="65"/>
      <c r="F396" s="64">
        <v>1500</v>
      </c>
      <c r="G396" s="65"/>
      <c r="H396" s="64">
        <v>0</v>
      </c>
      <c r="I396" s="48">
        <f t="shared" si="18"/>
        <v>1500</v>
      </c>
      <c r="J396" s="9">
        <f>F396*700</f>
        <v>1050000</v>
      </c>
      <c r="K396" s="9">
        <v>0</v>
      </c>
    </row>
    <row r="397" spans="1:11" ht="15.75" x14ac:dyDescent="0.25">
      <c r="A397" s="119"/>
      <c r="B397" s="42">
        <v>15</v>
      </c>
      <c r="C397" s="43" t="s">
        <v>571</v>
      </c>
      <c r="D397" s="43" t="s">
        <v>558</v>
      </c>
      <c r="E397" s="65"/>
      <c r="F397" s="64">
        <v>1000</v>
      </c>
      <c r="G397" s="65"/>
      <c r="H397" s="64">
        <v>0</v>
      </c>
      <c r="I397" s="48">
        <f t="shared" si="18"/>
        <v>1000</v>
      </c>
      <c r="J397" s="9">
        <f t="shared" ref="J397:J402" si="20">F397*1000</f>
        <v>1000000</v>
      </c>
      <c r="K397" s="9">
        <v>0</v>
      </c>
    </row>
    <row r="398" spans="1:11" ht="15.75" x14ac:dyDescent="0.25">
      <c r="A398" s="119"/>
      <c r="B398" s="42">
        <v>16</v>
      </c>
      <c r="C398" s="43" t="s">
        <v>572</v>
      </c>
      <c r="D398" s="43" t="s">
        <v>558</v>
      </c>
      <c r="E398" s="65"/>
      <c r="F398" s="64">
        <v>1500</v>
      </c>
      <c r="G398" s="65"/>
      <c r="H398" s="64">
        <v>0</v>
      </c>
      <c r="I398" s="48">
        <f t="shared" si="18"/>
        <v>1500</v>
      </c>
      <c r="J398" s="9">
        <f t="shared" si="20"/>
        <v>1500000</v>
      </c>
      <c r="K398" s="9">
        <v>0</v>
      </c>
    </row>
    <row r="399" spans="1:11" ht="15.75" x14ac:dyDescent="0.25">
      <c r="A399" s="119"/>
      <c r="B399" s="42">
        <v>17</v>
      </c>
      <c r="C399" s="43" t="s">
        <v>573</v>
      </c>
      <c r="D399" s="43" t="s">
        <v>558</v>
      </c>
      <c r="E399" s="65"/>
      <c r="F399" s="64">
        <v>1000</v>
      </c>
      <c r="G399" s="65"/>
      <c r="H399" s="64">
        <v>0</v>
      </c>
      <c r="I399" s="48">
        <f t="shared" si="18"/>
        <v>1000</v>
      </c>
      <c r="J399" s="9">
        <f t="shared" si="20"/>
        <v>1000000</v>
      </c>
      <c r="K399" s="9">
        <v>0</v>
      </c>
    </row>
    <row r="400" spans="1:11" ht="15.75" x14ac:dyDescent="0.25">
      <c r="A400" s="119"/>
      <c r="B400" s="42">
        <v>18</v>
      </c>
      <c r="C400" s="43" t="s">
        <v>574</v>
      </c>
      <c r="D400" s="43" t="s">
        <v>558</v>
      </c>
      <c r="E400" s="65"/>
      <c r="F400" s="64">
        <v>1000</v>
      </c>
      <c r="G400" s="65"/>
      <c r="H400" s="64">
        <v>0</v>
      </c>
      <c r="I400" s="48">
        <f t="shared" si="18"/>
        <v>1000</v>
      </c>
      <c r="J400" s="9">
        <f t="shared" si="20"/>
        <v>1000000</v>
      </c>
      <c r="K400" s="9">
        <v>0</v>
      </c>
    </row>
    <row r="401" spans="1:11" ht="15.75" x14ac:dyDescent="0.25">
      <c r="A401" s="119"/>
      <c r="B401" s="42">
        <v>19</v>
      </c>
      <c r="C401" s="43" t="s">
        <v>575</v>
      </c>
      <c r="D401" s="43" t="s">
        <v>558</v>
      </c>
      <c r="E401" s="65"/>
      <c r="F401" s="64">
        <v>5000</v>
      </c>
      <c r="G401" s="65"/>
      <c r="H401" s="64">
        <v>0</v>
      </c>
      <c r="I401" s="48">
        <f t="shared" si="18"/>
        <v>5000</v>
      </c>
      <c r="J401" s="9">
        <f t="shared" si="20"/>
        <v>5000000</v>
      </c>
      <c r="K401" s="9">
        <v>0</v>
      </c>
    </row>
    <row r="402" spans="1:11" ht="15.75" x14ac:dyDescent="0.25">
      <c r="A402" s="119"/>
      <c r="B402" s="42">
        <v>20</v>
      </c>
      <c r="C402" s="43" t="s">
        <v>576</v>
      </c>
      <c r="D402" s="43" t="s">
        <v>558</v>
      </c>
      <c r="E402" s="65"/>
      <c r="F402" s="64">
        <v>1000</v>
      </c>
      <c r="G402" s="65"/>
      <c r="H402" s="64">
        <v>0</v>
      </c>
      <c r="I402" s="48">
        <f t="shared" si="18"/>
        <v>1000</v>
      </c>
      <c r="J402" s="9">
        <f t="shared" si="20"/>
        <v>1000000</v>
      </c>
      <c r="K402" s="9">
        <v>0</v>
      </c>
    </row>
    <row r="403" spans="1:11" ht="15.75" x14ac:dyDescent="0.25">
      <c r="A403" s="119"/>
      <c r="B403" s="42">
        <v>21</v>
      </c>
      <c r="C403" s="43" t="s">
        <v>577</v>
      </c>
      <c r="D403" s="43" t="s">
        <v>578</v>
      </c>
      <c r="E403" s="65"/>
      <c r="F403" s="64">
        <v>1000</v>
      </c>
      <c r="G403" s="65"/>
      <c r="H403" s="64">
        <v>0</v>
      </c>
      <c r="I403" s="48">
        <f t="shared" si="18"/>
        <v>1000</v>
      </c>
      <c r="J403" s="9">
        <f>F403*700</f>
        <v>700000</v>
      </c>
      <c r="K403" s="9">
        <v>0</v>
      </c>
    </row>
    <row r="404" spans="1:11" ht="15.75" x14ac:dyDescent="0.25">
      <c r="A404" s="119"/>
      <c r="B404" s="42">
        <v>22</v>
      </c>
      <c r="C404" s="43" t="s">
        <v>579</v>
      </c>
      <c r="D404" s="43" t="s">
        <v>578</v>
      </c>
      <c r="E404" s="65"/>
      <c r="F404" s="64">
        <v>4000</v>
      </c>
      <c r="G404" s="65"/>
      <c r="H404" s="64">
        <v>0</v>
      </c>
      <c r="I404" s="48">
        <f t="shared" si="18"/>
        <v>4000</v>
      </c>
      <c r="J404" s="9">
        <f>F404*700</f>
        <v>2800000</v>
      </c>
      <c r="K404" s="9">
        <v>0</v>
      </c>
    </row>
    <row r="405" spans="1:11" ht="15.75" x14ac:dyDescent="0.25">
      <c r="A405" s="119"/>
      <c r="B405" s="42">
        <v>23</v>
      </c>
      <c r="C405" s="43" t="s">
        <v>580</v>
      </c>
      <c r="D405" s="43" t="s">
        <v>558</v>
      </c>
      <c r="E405" s="65"/>
      <c r="F405" s="64">
        <v>1000</v>
      </c>
      <c r="G405" s="65"/>
      <c r="H405" s="64">
        <v>0</v>
      </c>
      <c r="I405" s="48">
        <f t="shared" si="18"/>
        <v>1000</v>
      </c>
      <c r="J405" s="9">
        <f>F405*1000</f>
        <v>1000000</v>
      </c>
      <c r="K405" s="9">
        <v>0</v>
      </c>
    </row>
    <row r="406" spans="1:11" ht="15.75" x14ac:dyDescent="0.25">
      <c r="A406" s="119"/>
      <c r="B406" s="42">
        <v>24</v>
      </c>
      <c r="C406" s="43" t="s">
        <v>566</v>
      </c>
      <c r="D406" s="43" t="s">
        <v>578</v>
      </c>
      <c r="E406" s="65"/>
      <c r="F406" s="64">
        <v>400</v>
      </c>
      <c r="G406" s="65"/>
      <c r="H406" s="64">
        <v>0</v>
      </c>
      <c r="I406" s="48">
        <f t="shared" si="18"/>
        <v>400</v>
      </c>
      <c r="J406" s="9">
        <f>F406*700</f>
        <v>280000</v>
      </c>
      <c r="K406" s="9">
        <v>0</v>
      </c>
    </row>
    <row r="407" spans="1:11" ht="15.75" x14ac:dyDescent="0.25">
      <c r="A407" s="119"/>
      <c r="B407" s="42">
        <v>25</v>
      </c>
      <c r="C407" s="43" t="s">
        <v>581</v>
      </c>
      <c r="D407" s="43" t="s">
        <v>558</v>
      </c>
      <c r="E407" s="65"/>
      <c r="F407" s="64">
        <v>1000</v>
      </c>
      <c r="G407" s="65"/>
      <c r="H407" s="64">
        <v>0</v>
      </c>
      <c r="I407" s="48">
        <f t="shared" si="18"/>
        <v>1000</v>
      </c>
      <c r="J407" s="9">
        <f>F407*1000</f>
        <v>1000000</v>
      </c>
      <c r="K407" s="9">
        <v>0</v>
      </c>
    </row>
    <row r="408" spans="1:11" ht="15.75" x14ac:dyDescent="0.25">
      <c r="A408" s="119"/>
      <c r="B408" s="42">
        <v>26</v>
      </c>
      <c r="C408" s="43" t="s">
        <v>575</v>
      </c>
      <c r="D408" s="43" t="s">
        <v>558</v>
      </c>
      <c r="E408" s="65"/>
      <c r="F408" s="64">
        <v>5000</v>
      </c>
      <c r="G408" s="65"/>
      <c r="H408" s="64">
        <v>0</v>
      </c>
      <c r="I408" s="48">
        <f t="shared" si="18"/>
        <v>5000</v>
      </c>
      <c r="J408" s="9">
        <f>F408*1000</f>
        <v>5000000</v>
      </c>
      <c r="K408" s="9">
        <v>0</v>
      </c>
    </row>
    <row r="409" spans="1:11" ht="15.75" x14ac:dyDescent="0.25">
      <c r="A409" s="119" t="s">
        <v>582</v>
      </c>
      <c r="B409" s="42">
        <v>1</v>
      </c>
      <c r="C409" s="43" t="s">
        <v>583</v>
      </c>
      <c r="D409" s="43" t="s">
        <v>584</v>
      </c>
      <c r="E409" s="65"/>
      <c r="F409" s="64">
        <v>2000</v>
      </c>
      <c r="G409" s="65"/>
      <c r="H409" s="64">
        <v>0</v>
      </c>
      <c r="I409" s="48">
        <f>F409+H409</f>
        <v>2000</v>
      </c>
      <c r="J409" s="9">
        <f>F409*700</f>
        <v>1400000</v>
      </c>
      <c r="K409" s="9">
        <v>0</v>
      </c>
    </row>
    <row r="410" spans="1:11" ht="15.75" x14ac:dyDescent="0.25">
      <c r="A410" s="119"/>
      <c r="B410" s="42">
        <v>2</v>
      </c>
      <c r="C410" s="43" t="s">
        <v>585</v>
      </c>
      <c r="D410" s="43" t="s">
        <v>584</v>
      </c>
      <c r="E410" s="65"/>
      <c r="F410" s="64">
        <v>2000</v>
      </c>
      <c r="G410" s="65"/>
      <c r="H410" s="64">
        <v>500</v>
      </c>
      <c r="I410" s="48">
        <f t="shared" ref="I410:I415" si="21">F410+H410</f>
        <v>2500</v>
      </c>
      <c r="J410" s="9">
        <f>F410*700</f>
        <v>1400000</v>
      </c>
      <c r="K410" s="9">
        <v>0</v>
      </c>
    </row>
    <row r="411" spans="1:11" ht="15.75" x14ac:dyDescent="0.25">
      <c r="A411" s="119"/>
      <c r="B411" s="42">
        <v>3</v>
      </c>
      <c r="C411" s="43" t="s">
        <v>585</v>
      </c>
      <c r="D411" s="43" t="s">
        <v>442</v>
      </c>
      <c r="E411" s="65"/>
      <c r="F411" s="64">
        <v>1000</v>
      </c>
      <c r="G411" s="65"/>
      <c r="H411" s="64">
        <v>250</v>
      </c>
      <c r="I411" s="48">
        <f t="shared" si="21"/>
        <v>1250</v>
      </c>
      <c r="J411" s="9">
        <f>F411*700</f>
        <v>700000</v>
      </c>
      <c r="K411" s="9">
        <f>H411*700</f>
        <v>175000</v>
      </c>
    </row>
    <row r="412" spans="1:11" ht="15.75" x14ac:dyDescent="0.25">
      <c r="A412" s="119"/>
      <c r="B412" s="42">
        <v>4</v>
      </c>
      <c r="C412" s="43" t="s">
        <v>182</v>
      </c>
      <c r="D412" s="43" t="s">
        <v>584</v>
      </c>
      <c r="E412" s="65"/>
      <c r="F412" s="64">
        <v>2500</v>
      </c>
      <c r="G412" s="65"/>
      <c r="H412" s="64">
        <v>2500</v>
      </c>
      <c r="I412" s="48">
        <f t="shared" si="21"/>
        <v>5000</v>
      </c>
      <c r="J412" s="9">
        <f>F412*700</f>
        <v>1750000</v>
      </c>
      <c r="K412" s="9">
        <f>H412*700</f>
        <v>1750000</v>
      </c>
    </row>
    <row r="413" spans="1:11" ht="15.75" x14ac:dyDescent="0.25">
      <c r="A413" s="119"/>
      <c r="B413" s="42">
        <v>5</v>
      </c>
      <c r="C413" s="43" t="s">
        <v>182</v>
      </c>
      <c r="D413" s="43" t="s">
        <v>442</v>
      </c>
      <c r="E413" s="65"/>
      <c r="F413" s="64">
        <v>2500</v>
      </c>
      <c r="G413" s="65"/>
      <c r="H413" s="64">
        <v>2700</v>
      </c>
      <c r="I413" s="48">
        <f t="shared" si="21"/>
        <v>5200</v>
      </c>
      <c r="J413" s="9">
        <f>F413*700</f>
        <v>1750000</v>
      </c>
      <c r="K413" s="9">
        <f>H413*700</f>
        <v>1890000</v>
      </c>
    </row>
    <row r="414" spans="1:11" ht="15.75" x14ac:dyDescent="0.25">
      <c r="A414" s="119"/>
      <c r="B414" s="42">
        <v>6</v>
      </c>
      <c r="C414" s="43" t="s">
        <v>1296</v>
      </c>
      <c r="D414" s="43" t="s">
        <v>1297</v>
      </c>
      <c r="E414" s="65"/>
      <c r="F414" s="64">
        <v>149045</v>
      </c>
      <c r="G414" s="65"/>
      <c r="H414" s="64">
        <v>154687</v>
      </c>
      <c r="I414" s="48"/>
      <c r="J414" s="9">
        <v>403853439</v>
      </c>
      <c r="K414" s="9">
        <v>486849578</v>
      </c>
    </row>
    <row r="415" spans="1:11" ht="15.75" x14ac:dyDescent="0.25">
      <c r="A415" s="119"/>
      <c r="B415" s="42">
        <v>7</v>
      </c>
      <c r="C415" s="43" t="s">
        <v>182</v>
      </c>
      <c r="D415" s="43" t="s">
        <v>233</v>
      </c>
      <c r="E415" s="65"/>
      <c r="F415" s="64">
        <v>2500</v>
      </c>
      <c r="G415" s="65"/>
      <c r="H415" s="64">
        <v>2500</v>
      </c>
      <c r="I415" s="48">
        <f t="shared" si="21"/>
        <v>5000</v>
      </c>
      <c r="J415" s="9">
        <f>F415*1000</f>
        <v>2500000</v>
      </c>
      <c r="K415" s="9">
        <f>H415*1000</f>
        <v>2500000</v>
      </c>
    </row>
    <row r="416" spans="1:11" ht="15.75" x14ac:dyDescent="0.25">
      <c r="A416" s="119" t="s">
        <v>586</v>
      </c>
      <c r="B416" s="42">
        <v>1</v>
      </c>
      <c r="C416" s="43" t="s">
        <v>587</v>
      </c>
      <c r="D416" s="43" t="s">
        <v>233</v>
      </c>
      <c r="E416" s="65"/>
      <c r="F416" s="64">
        <v>500</v>
      </c>
      <c r="G416" s="65"/>
      <c r="H416" s="64">
        <v>500</v>
      </c>
      <c r="I416" s="48">
        <f>F416+H416</f>
        <v>1000</v>
      </c>
      <c r="J416" s="9">
        <f t="shared" ref="J416:J426" si="22">F416*1000</f>
        <v>500000</v>
      </c>
      <c r="K416" s="9">
        <f t="shared" ref="K416:K426" si="23">H416*1000</f>
        <v>500000</v>
      </c>
    </row>
    <row r="417" spans="1:11" ht="15.75" x14ac:dyDescent="0.25">
      <c r="A417" s="119"/>
      <c r="B417" s="42">
        <v>2</v>
      </c>
      <c r="C417" s="43" t="s">
        <v>588</v>
      </c>
      <c r="D417" s="43" t="s">
        <v>233</v>
      </c>
      <c r="E417" s="65"/>
      <c r="F417" s="64">
        <v>500</v>
      </c>
      <c r="G417" s="65"/>
      <c r="H417" s="64">
        <v>500</v>
      </c>
      <c r="I417" s="48">
        <f t="shared" ref="I417:I447" si="24">F417+H417</f>
        <v>1000</v>
      </c>
      <c r="J417" s="9">
        <f t="shared" si="22"/>
        <v>500000</v>
      </c>
      <c r="K417" s="9">
        <f t="shared" si="23"/>
        <v>500000</v>
      </c>
    </row>
    <row r="418" spans="1:11" ht="15.75" x14ac:dyDescent="0.25">
      <c r="A418" s="119"/>
      <c r="B418" s="42">
        <v>3</v>
      </c>
      <c r="C418" s="43" t="s">
        <v>589</v>
      </c>
      <c r="D418" s="43" t="s">
        <v>233</v>
      </c>
      <c r="E418" s="65"/>
      <c r="F418" s="64">
        <v>500</v>
      </c>
      <c r="G418" s="65"/>
      <c r="H418" s="64">
        <v>500</v>
      </c>
      <c r="I418" s="48">
        <f t="shared" si="24"/>
        <v>1000</v>
      </c>
      <c r="J418" s="9">
        <f t="shared" si="22"/>
        <v>500000</v>
      </c>
      <c r="K418" s="9">
        <f t="shared" si="23"/>
        <v>500000</v>
      </c>
    </row>
    <row r="419" spans="1:11" ht="15.75" x14ac:dyDescent="0.25">
      <c r="A419" s="119"/>
      <c r="B419" s="42">
        <v>4</v>
      </c>
      <c r="C419" s="43" t="s">
        <v>590</v>
      </c>
      <c r="D419" s="43" t="s">
        <v>233</v>
      </c>
      <c r="E419" s="65"/>
      <c r="F419" s="64">
        <v>2250</v>
      </c>
      <c r="G419" s="65"/>
      <c r="H419" s="64">
        <v>750</v>
      </c>
      <c r="I419" s="48">
        <f t="shared" si="24"/>
        <v>3000</v>
      </c>
      <c r="J419" s="9">
        <f t="shared" si="22"/>
        <v>2250000</v>
      </c>
      <c r="K419" s="9">
        <f t="shared" si="23"/>
        <v>750000</v>
      </c>
    </row>
    <row r="420" spans="1:11" ht="15.75" x14ac:dyDescent="0.25">
      <c r="A420" s="119"/>
      <c r="B420" s="42">
        <v>5</v>
      </c>
      <c r="C420" s="43" t="s">
        <v>591</v>
      </c>
      <c r="D420" s="43" t="s">
        <v>233</v>
      </c>
      <c r="E420" s="65"/>
      <c r="F420" s="64">
        <v>500</v>
      </c>
      <c r="G420" s="65"/>
      <c r="H420" s="64">
        <v>500</v>
      </c>
      <c r="I420" s="48">
        <f t="shared" si="24"/>
        <v>1000</v>
      </c>
      <c r="J420" s="9">
        <f t="shared" si="22"/>
        <v>500000</v>
      </c>
      <c r="K420" s="9">
        <f t="shared" si="23"/>
        <v>500000</v>
      </c>
    </row>
    <row r="421" spans="1:11" ht="15.75" x14ac:dyDescent="0.25">
      <c r="A421" s="119"/>
      <c r="B421" s="42">
        <v>6</v>
      </c>
      <c r="C421" s="43" t="s">
        <v>592</v>
      </c>
      <c r="D421" s="43" t="s">
        <v>233</v>
      </c>
      <c r="E421" s="65"/>
      <c r="F421" s="64">
        <v>750</v>
      </c>
      <c r="G421" s="65"/>
      <c r="H421" s="64">
        <v>535</v>
      </c>
      <c r="I421" s="48">
        <f t="shared" si="24"/>
        <v>1285</v>
      </c>
      <c r="J421" s="9">
        <f t="shared" si="22"/>
        <v>750000</v>
      </c>
      <c r="K421" s="9">
        <f t="shared" si="23"/>
        <v>535000</v>
      </c>
    </row>
    <row r="422" spans="1:11" ht="15.75" x14ac:dyDescent="0.25">
      <c r="A422" s="119"/>
      <c r="B422" s="42">
        <v>7</v>
      </c>
      <c r="C422" s="43" t="s">
        <v>593</v>
      </c>
      <c r="D422" s="43" t="s">
        <v>233</v>
      </c>
      <c r="E422" s="65"/>
      <c r="F422" s="64">
        <v>2250</v>
      </c>
      <c r="G422" s="65"/>
      <c r="H422" s="64">
        <v>750</v>
      </c>
      <c r="I422" s="48">
        <f t="shared" si="24"/>
        <v>3000</v>
      </c>
      <c r="J422" s="9">
        <f t="shared" si="22"/>
        <v>2250000</v>
      </c>
      <c r="K422" s="9">
        <f t="shared" si="23"/>
        <v>750000</v>
      </c>
    </row>
    <row r="423" spans="1:11" ht="15.75" x14ac:dyDescent="0.25">
      <c r="A423" s="119"/>
      <c r="B423" s="42">
        <v>8</v>
      </c>
      <c r="C423" s="43" t="s">
        <v>594</v>
      </c>
      <c r="D423" s="43" t="s">
        <v>233</v>
      </c>
      <c r="E423" s="65"/>
      <c r="F423" s="64">
        <v>500</v>
      </c>
      <c r="G423" s="65"/>
      <c r="H423" s="64">
        <v>500</v>
      </c>
      <c r="I423" s="48">
        <f t="shared" si="24"/>
        <v>1000</v>
      </c>
      <c r="J423" s="9">
        <f t="shared" si="22"/>
        <v>500000</v>
      </c>
      <c r="K423" s="9">
        <f t="shared" si="23"/>
        <v>500000</v>
      </c>
    </row>
    <row r="424" spans="1:11" ht="15.75" x14ac:dyDescent="0.25">
      <c r="A424" s="119"/>
      <c r="B424" s="42">
        <v>9</v>
      </c>
      <c r="C424" s="43" t="s">
        <v>595</v>
      </c>
      <c r="D424" s="43" t="s">
        <v>233</v>
      </c>
      <c r="E424" s="65"/>
      <c r="F424" s="64">
        <v>2250</v>
      </c>
      <c r="G424" s="65"/>
      <c r="H424" s="64">
        <v>940</v>
      </c>
      <c r="I424" s="48">
        <f t="shared" si="24"/>
        <v>3190</v>
      </c>
      <c r="J424" s="9">
        <f t="shared" si="22"/>
        <v>2250000</v>
      </c>
      <c r="K424" s="9">
        <f t="shared" si="23"/>
        <v>940000</v>
      </c>
    </row>
    <row r="425" spans="1:11" ht="15.75" x14ac:dyDescent="0.25">
      <c r="A425" s="119"/>
      <c r="B425" s="42">
        <v>10</v>
      </c>
      <c r="C425" s="43" t="s">
        <v>596</v>
      </c>
      <c r="D425" s="43" t="s">
        <v>233</v>
      </c>
      <c r="E425" s="65"/>
      <c r="F425" s="64">
        <v>750</v>
      </c>
      <c r="G425" s="65"/>
      <c r="H425" s="64">
        <v>250</v>
      </c>
      <c r="I425" s="48">
        <f t="shared" si="24"/>
        <v>1000</v>
      </c>
      <c r="J425" s="9">
        <f t="shared" si="22"/>
        <v>750000</v>
      </c>
      <c r="K425" s="9">
        <f t="shared" si="23"/>
        <v>250000</v>
      </c>
    </row>
    <row r="426" spans="1:11" ht="15.75" x14ac:dyDescent="0.25">
      <c r="A426" s="119"/>
      <c r="B426" s="42">
        <v>11</v>
      </c>
      <c r="C426" s="43" t="s">
        <v>597</v>
      </c>
      <c r="D426" s="43" t="s">
        <v>233</v>
      </c>
      <c r="E426" s="65"/>
      <c r="F426" s="64">
        <v>500</v>
      </c>
      <c r="G426" s="65"/>
      <c r="H426" s="64">
        <v>500</v>
      </c>
      <c r="I426" s="48">
        <f t="shared" si="24"/>
        <v>1000</v>
      </c>
      <c r="J426" s="9">
        <f t="shared" si="22"/>
        <v>500000</v>
      </c>
      <c r="K426" s="9">
        <f t="shared" si="23"/>
        <v>500000</v>
      </c>
    </row>
    <row r="427" spans="1:11" ht="15.75" x14ac:dyDescent="0.25">
      <c r="A427" s="119"/>
      <c r="B427" s="42">
        <v>12</v>
      </c>
      <c r="C427" s="43" t="s">
        <v>598</v>
      </c>
      <c r="D427" s="43" t="s">
        <v>584</v>
      </c>
      <c r="E427" s="65"/>
      <c r="F427" s="64">
        <v>1000</v>
      </c>
      <c r="G427" s="65"/>
      <c r="H427" s="64">
        <v>1000</v>
      </c>
      <c r="I427" s="48">
        <f t="shared" si="24"/>
        <v>2000</v>
      </c>
      <c r="J427" s="9">
        <f>F427*700</f>
        <v>700000</v>
      </c>
      <c r="K427" s="9">
        <f>H427*700</f>
        <v>700000</v>
      </c>
    </row>
    <row r="428" spans="1:11" ht="15.75" x14ac:dyDescent="0.25">
      <c r="A428" s="119"/>
      <c r="B428" s="42">
        <v>13</v>
      </c>
      <c r="C428" s="43" t="s">
        <v>599</v>
      </c>
      <c r="D428" s="43" t="s">
        <v>233</v>
      </c>
      <c r="E428" s="65"/>
      <c r="F428" s="64">
        <v>750</v>
      </c>
      <c r="G428" s="65"/>
      <c r="H428" s="64">
        <v>400</v>
      </c>
      <c r="I428" s="48">
        <f t="shared" si="24"/>
        <v>1150</v>
      </c>
      <c r="J428" s="9">
        <f t="shared" ref="J428:J436" si="25">F428*1000</f>
        <v>750000</v>
      </c>
      <c r="K428" s="9">
        <f t="shared" ref="K428:K435" si="26">H428*1000</f>
        <v>400000</v>
      </c>
    </row>
    <row r="429" spans="1:11" ht="15.75" x14ac:dyDescent="0.25">
      <c r="A429" s="119"/>
      <c r="B429" s="42">
        <v>14</v>
      </c>
      <c r="C429" s="43" t="s">
        <v>600</v>
      </c>
      <c r="D429" s="43" t="s">
        <v>233</v>
      </c>
      <c r="E429" s="65"/>
      <c r="F429" s="64">
        <v>2250</v>
      </c>
      <c r="G429" s="65"/>
      <c r="H429" s="64">
        <v>750</v>
      </c>
      <c r="I429" s="48">
        <f t="shared" si="24"/>
        <v>3000</v>
      </c>
      <c r="J429" s="9">
        <f t="shared" si="25"/>
        <v>2250000</v>
      </c>
      <c r="K429" s="9">
        <f t="shared" si="26"/>
        <v>750000</v>
      </c>
    </row>
    <row r="430" spans="1:11" ht="15.75" x14ac:dyDescent="0.25">
      <c r="A430" s="119"/>
      <c r="B430" s="42">
        <v>15</v>
      </c>
      <c r="C430" s="43" t="s">
        <v>601</v>
      </c>
      <c r="D430" s="43" t="s">
        <v>233</v>
      </c>
      <c r="E430" s="65"/>
      <c r="F430" s="64">
        <v>500</v>
      </c>
      <c r="G430" s="65"/>
      <c r="H430" s="64">
        <v>500</v>
      </c>
      <c r="I430" s="48">
        <f t="shared" si="24"/>
        <v>1000</v>
      </c>
      <c r="J430" s="9">
        <f t="shared" si="25"/>
        <v>500000</v>
      </c>
      <c r="K430" s="9">
        <f t="shared" si="26"/>
        <v>500000</v>
      </c>
    </row>
    <row r="431" spans="1:11" ht="15.75" x14ac:dyDescent="0.25">
      <c r="A431" s="119"/>
      <c r="B431" s="42">
        <v>16</v>
      </c>
      <c r="C431" s="43" t="s">
        <v>602</v>
      </c>
      <c r="D431" s="43" t="s">
        <v>233</v>
      </c>
      <c r="E431" s="65"/>
      <c r="F431" s="64">
        <v>500</v>
      </c>
      <c r="G431" s="65"/>
      <c r="H431" s="64">
        <v>500</v>
      </c>
      <c r="I431" s="48">
        <f t="shared" si="24"/>
        <v>1000</v>
      </c>
      <c r="J431" s="9">
        <f t="shared" si="25"/>
        <v>500000</v>
      </c>
      <c r="K431" s="9">
        <f t="shared" si="26"/>
        <v>500000</v>
      </c>
    </row>
    <row r="432" spans="1:11" ht="15.75" x14ac:dyDescent="0.25">
      <c r="A432" s="119"/>
      <c r="B432" s="42">
        <v>17</v>
      </c>
      <c r="C432" s="43" t="s">
        <v>603</v>
      </c>
      <c r="D432" s="43" t="s">
        <v>233</v>
      </c>
      <c r="E432" s="65"/>
      <c r="F432" s="64">
        <v>1000</v>
      </c>
      <c r="G432" s="65"/>
      <c r="H432" s="64">
        <v>410</v>
      </c>
      <c r="I432" s="48">
        <f t="shared" si="24"/>
        <v>1410</v>
      </c>
      <c r="J432" s="9">
        <f t="shared" si="25"/>
        <v>1000000</v>
      </c>
      <c r="K432" s="9">
        <f t="shared" si="26"/>
        <v>410000</v>
      </c>
    </row>
    <row r="433" spans="1:11" ht="15.75" x14ac:dyDescent="0.25">
      <c r="A433" s="119"/>
      <c r="B433" s="42">
        <v>18</v>
      </c>
      <c r="C433" s="43" t="s">
        <v>604</v>
      </c>
      <c r="D433" s="43" t="s">
        <v>233</v>
      </c>
      <c r="E433" s="65"/>
      <c r="F433" s="64">
        <v>250</v>
      </c>
      <c r="G433" s="65"/>
      <c r="H433" s="64">
        <v>750</v>
      </c>
      <c r="I433" s="48">
        <f t="shared" si="24"/>
        <v>1000</v>
      </c>
      <c r="J433" s="9">
        <f t="shared" si="25"/>
        <v>250000</v>
      </c>
      <c r="K433" s="9">
        <f t="shared" si="26"/>
        <v>750000</v>
      </c>
    </row>
    <row r="434" spans="1:11" ht="15.75" x14ac:dyDescent="0.25">
      <c r="A434" s="119"/>
      <c r="B434" s="42">
        <v>19</v>
      </c>
      <c r="C434" s="43" t="s">
        <v>605</v>
      </c>
      <c r="D434" s="43" t="s">
        <v>233</v>
      </c>
      <c r="E434" s="65"/>
      <c r="F434" s="64">
        <v>250</v>
      </c>
      <c r="G434" s="65"/>
      <c r="H434" s="64">
        <v>750</v>
      </c>
      <c r="I434" s="48">
        <f t="shared" si="24"/>
        <v>1000</v>
      </c>
      <c r="J434" s="9">
        <f t="shared" si="25"/>
        <v>250000</v>
      </c>
      <c r="K434" s="9">
        <f t="shared" si="26"/>
        <v>750000</v>
      </c>
    </row>
    <row r="435" spans="1:11" ht="15.75" x14ac:dyDescent="0.25">
      <c r="A435" s="119"/>
      <c r="B435" s="42">
        <v>20</v>
      </c>
      <c r="C435" s="43" t="s">
        <v>606</v>
      </c>
      <c r="D435" s="43" t="s">
        <v>233</v>
      </c>
      <c r="E435" s="65"/>
      <c r="F435" s="64">
        <v>250</v>
      </c>
      <c r="G435" s="65"/>
      <c r="H435" s="64">
        <v>750</v>
      </c>
      <c r="I435" s="48">
        <f t="shared" si="24"/>
        <v>1000</v>
      </c>
      <c r="J435" s="9">
        <f t="shared" si="25"/>
        <v>250000</v>
      </c>
      <c r="K435" s="9">
        <f t="shared" si="26"/>
        <v>750000</v>
      </c>
    </row>
    <row r="436" spans="1:11" ht="15.75" x14ac:dyDescent="0.25">
      <c r="A436" s="119"/>
      <c r="B436" s="42">
        <v>21</v>
      </c>
      <c r="C436" s="43" t="s">
        <v>607</v>
      </c>
      <c r="D436" s="43" t="s">
        <v>233</v>
      </c>
      <c r="E436" s="65"/>
      <c r="F436" s="64">
        <v>1000</v>
      </c>
      <c r="G436" s="65"/>
      <c r="H436" s="64">
        <v>0</v>
      </c>
      <c r="I436" s="48">
        <f t="shared" si="24"/>
        <v>1000</v>
      </c>
      <c r="J436" s="9">
        <f t="shared" si="25"/>
        <v>1000000</v>
      </c>
      <c r="K436" s="9">
        <v>0</v>
      </c>
    </row>
    <row r="437" spans="1:11" ht="15.75" x14ac:dyDescent="0.25">
      <c r="A437" s="119"/>
      <c r="B437" s="42">
        <v>22</v>
      </c>
      <c r="C437" s="43" t="s">
        <v>608</v>
      </c>
      <c r="D437" s="43" t="s">
        <v>584</v>
      </c>
      <c r="E437" s="65"/>
      <c r="F437" s="64">
        <v>1000</v>
      </c>
      <c r="G437" s="65"/>
      <c r="H437" s="64">
        <v>1602</v>
      </c>
      <c r="I437" s="48">
        <f t="shared" si="24"/>
        <v>2602</v>
      </c>
      <c r="J437" s="9">
        <f>F437*700</f>
        <v>700000</v>
      </c>
      <c r="K437" s="9">
        <f>H437*700</f>
        <v>1121400</v>
      </c>
    </row>
    <row r="438" spans="1:11" ht="15.75" x14ac:dyDescent="0.25">
      <c r="A438" s="119"/>
      <c r="B438" s="42">
        <v>23</v>
      </c>
      <c r="C438" s="43" t="s">
        <v>609</v>
      </c>
      <c r="D438" s="43" t="s">
        <v>233</v>
      </c>
      <c r="E438" s="65"/>
      <c r="F438" s="64">
        <v>1000</v>
      </c>
      <c r="G438" s="65"/>
      <c r="H438" s="64">
        <v>1000</v>
      </c>
      <c r="I438" s="48">
        <f t="shared" si="24"/>
        <v>2000</v>
      </c>
      <c r="J438" s="9">
        <f>F438*1000</f>
        <v>1000000</v>
      </c>
      <c r="K438" s="9">
        <f>H438*1000</f>
        <v>1000000</v>
      </c>
    </row>
    <row r="439" spans="1:11" ht="15.75" x14ac:dyDescent="0.25">
      <c r="A439" s="119"/>
      <c r="B439" s="42">
        <v>24</v>
      </c>
      <c r="C439" s="43" t="s">
        <v>610</v>
      </c>
      <c r="D439" s="43" t="s">
        <v>233</v>
      </c>
      <c r="E439" s="65"/>
      <c r="F439" s="64">
        <v>750</v>
      </c>
      <c r="G439" s="65"/>
      <c r="H439" s="64">
        <v>2250</v>
      </c>
      <c r="I439" s="48">
        <f t="shared" si="24"/>
        <v>3000</v>
      </c>
      <c r="J439" s="9">
        <f>F439*1000</f>
        <v>750000</v>
      </c>
      <c r="K439" s="9">
        <f>H439*1000</f>
        <v>2250000</v>
      </c>
    </row>
    <row r="440" spans="1:11" ht="15.75" x14ac:dyDescent="0.25">
      <c r="A440" s="119"/>
      <c r="B440" s="42">
        <v>25</v>
      </c>
      <c r="C440" s="43" t="s">
        <v>611</v>
      </c>
      <c r="D440" s="43" t="s">
        <v>233</v>
      </c>
      <c r="E440" s="65"/>
      <c r="F440" s="64">
        <v>1000</v>
      </c>
      <c r="G440" s="65"/>
      <c r="H440" s="64">
        <v>218</v>
      </c>
      <c r="I440" s="48">
        <f t="shared" si="24"/>
        <v>1218</v>
      </c>
      <c r="J440" s="9">
        <f>F440*1000</f>
        <v>1000000</v>
      </c>
      <c r="K440" s="9">
        <f>H440*1000</f>
        <v>218000</v>
      </c>
    </row>
    <row r="441" spans="1:11" ht="15.75" x14ac:dyDescent="0.25">
      <c r="A441" s="119"/>
      <c r="B441" s="42">
        <v>26</v>
      </c>
      <c r="C441" s="43" t="s">
        <v>612</v>
      </c>
      <c r="D441" s="43" t="s">
        <v>584</v>
      </c>
      <c r="E441" s="65"/>
      <c r="F441" s="64">
        <v>1000</v>
      </c>
      <c r="G441" s="65"/>
      <c r="H441" s="64">
        <v>261</v>
      </c>
      <c r="I441" s="48">
        <f t="shared" si="24"/>
        <v>1261</v>
      </c>
      <c r="J441" s="9">
        <f>F441*700</f>
        <v>700000</v>
      </c>
      <c r="K441" s="9">
        <f>H441*700</f>
        <v>182700</v>
      </c>
    </row>
    <row r="442" spans="1:11" ht="15.75" x14ac:dyDescent="0.25">
      <c r="A442" s="119"/>
      <c r="B442" s="42">
        <v>27</v>
      </c>
      <c r="C442" s="43" t="s">
        <v>613</v>
      </c>
      <c r="D442" s="43" t="s">
        <v>584</v>
      </c>
      <c r="E442" s="65"/>
      <c r="F442" s="64">
        <v>250</v>
      </c>
      <c r="G442" s="65"/>
      <c r="H442" s="64">
        <v>2960</v>
      </c>
      <c r="I442" s="48">
        <f t="shared" si="24"/>
        <v>3210</v>
      </c>
      <c r="J442" s="9">
        <f>F442*700</f>
        <v>175000</v>
      </c>
      <c r="K442" s="9">
        <f>H442*700</f>
        <v>2072000</v>
      </c>
    </row>
    <row r="443" spans="1:11" ht="15.75" x14ac:dyDescent="0.25">
      <c r="A443" s="119"/>
      <c r="B443" s="42">
        <v>28</v>
      </c>
      <c r="C443" s="43" t="s">
        <v>614</v>
      </c>
      <c r="D443" s="43" t="s">
        <v>254</v>
      </c>
      <c r="E443" s="65"/>
      <c r="F443" s="64"/>
      <c r="G443" s="65"/>
      <c r="H443" s="64"/>
      <c r="I443" s="48"/>
      <c r="J443" s="9"/>
      <c r="K443" s="9"/>
    </row>
    <row r="444" spans="1:11" ht="15.75" x14ac:dyDescent="0.25">
      <c r="A444" s="119"/>
      <c r="B444" s="42">
        <v>29</v>
      </c>
      <c r="C444" s="43" t="s">
        <v>615</v>
      </c>
      <c r="D444" s="43" t="s">
        <v>254</v>
      </c>
      <c r="E444" s="65"/>
      <c r="F444" s="64"/>
      <c r="G444" s="65"/>
      <c r="H444" s="64"/>
      <c r="I444" s="48"/>
      <c r="J444" s="9"/>
      <c r="K444" s="9"/>
    </row>
    <row r="445" spans="1:11" ht="15.75" x14ac:dyDescent="0.25">
      <c r="A445" s="119"/>
      <c r="B445" s="42">
        <v>30</v>
      </c>
      <c r="C445" s="43" t="s">
        <v>616</v>
      </c>
      <c r="D445" s="43" t="s">
        <v>617</v>
      </c>
      <c r="E445" s="65">
        <v>44</v>
      </c>
      <c r="F445" s="64"/>
      <c r="G445" s="65">
        <v>36</v>
      </c>
      <c r="H445" s="64"/>
      <c r="I445" s="48">
        <f>E445+G445</f>
        <v>80</v>
      </c>
      <c r="J445" s="9">
        <f>E445*25000</f>
        <v>1100000</v>
      </c>
      <c r="K445" s="9">
        <f>G445*25000</f>
        <v>900000</v>
      </c>
    </row>
    <row r="446" spans="1:11" ht="15.75" x14ac:dyDescent="0.25">
      <c r="A446" s="119"/>
      <c r="B446" s="42">
        <v>31</v>
      </c>
      <c r="C446" s="43" t="s">
        <v>618</v>
      </c>
      <c r="D446" s="43" t="s">
        <v>617</v>
      </c>
      <c r="E446" s="65">
        <v>60</v>
      </c>
      <c r="F446" s="64"/>
      <c r="G446" s="65">
        <v>0</v>
      </c>
      <c r="H446" s="64"/>
      <c r="I446" s="48">
        <f>E446+G446</f>
        <v>60</v>
      </c>
      <c r="J446" s="9">
        <f>E446*25000</f>
        <v>1500000</v>
      </c>
      <c r="K446" s="9">
        <v>0</v>
      </c>
    </row>
    <row r="447" spans="1:11" ht="15.75" x14ac:dyDescent="0.25">
      <c r="A447" s="119"/>
      <c r="B447" s="42">
        <v>32</v>
      </c>
      <c r="C447" s="43" t="s">
        <v>619</v>
      </c>
      <c r="D447" s="43" t="s">
        <v>233</v>
      </c>
      <c r="E447" s="65"/>
      <c r="F447" s="64">
        <v>767</v>
      </c>
      <c r="G447" s="65"/>
      <c r="H447" s="64">
        <v>0</v>
      </c>
      <c r="I447" s="48">
        <f t="shared" si="24"/>
        <v>767</v>
      </c>
      <c r="J447" s="9">
        <f>F447*1000</f>
        <v>767000</v>
      </c>
      <c r="K447" s="9">
        <v>0</v>
      </c>
    </row>
    <row r="448" spans="1:11" ht="15.75" x14ac:dyDescent="0.25">
      <c r="A448" s="119" t="s">
        <v>620</v>
      </c>
      <c r="B448" s="42">
        <v>1</v>
      </c>
      <c r="C448" s="43" t="s">
        <v>621</v>
      </c>
      <c r="D448" s="43" t="s">
        <v>578</v>
      </c>
      <c r="E448" s="65"/>
      <c r="F448" s="64">
        <v>0</v>
      </c>
      <c r="G448" s="65"/>
      <c r="H448" s="64">
        <v>0</v>
      </c>
      <c r="I448" s="48">
        <v>0</v>
      </c>
      <c r="J448" s="9">
        <v>0</v>
      </c>
      <c r="K448" s="9">
        <v>0</v>
      </c>
    </row>
    <row r="449" spans="1:11" ht="15.75" x14ac:dyDescent="0.25">
      <c r="A449" s="119"/>
      <c r="B449" s="42">
        <v>2</v>
      </c>
      <c r="C449" s="43" t="s">
        <v>622</v>
      </c>
      <c r="D449" s="43" t="s">
        <v>623</v>
      </c>
      <c r="E449" s="65"/>
      <c r="F449" s="64">
        <v>0</v>
      </c>
      <c r="G449" s="65"/>
      <c r="H449" s="64">
        <v>0</v>
      </c>
      <c r="I449" s="48">
        <v>0</v>
      </c>
      <c r="J449" s="9">
        <v>0</v>
      </c>
      <c r="K449" s="9">
        <v>0</v>
      </c>
    </row>
    <row r="450" spans="1:11" ht="15.75" x14ac:dyDescent="0.25">
      <c r="A450" s="119"/>
      <c r="B450" s="42">
        <v>3</v>
      </c>
      <c r="C450" s="43" t="s">
        <v>624</v>
      </c>
      <c r="D450" s="43" t="s">
        <v>578</v>
      </c>
      <c r="E450" s="65"/>
      <c r="F450" s="64">
        <v>0</v>
      </c>
      <c r="G450" s="65"/>
      <c r="H450" s="64">
        <v>0</v>
      </c>
      <c r="I450" s="48">
        <v>0</v>
      </c>
      <c r="J450" s="9">
        <v>0</v>
      </c>
      <c r="K450" s="9">
        <v>0</v>
      </c>
    </row>
    <row r="451" spans="1:11" ht="15.75" x14ac:dyDescent="0.25">
      <c r="A451" s="119"/>
      <c r="B451" s="42">
        <v>4</v>
      </c>
      <c r="C451" s="43" t="s">
        <v>625</v>
      </c>
      <c r="D451" s="43" t="s">
        <v>221</v>
      </c>
      <c r="E451" s="65"/>
      <c r="F451" s="64">
        <v>0</v>
      </c>
      <c r="G451" s="65"/>
      <c r="H451" s="64">
        <v>0</v>
      </c>
      <c r="I451" s="48">
        <v>0</v>
      </c>
      <c r="J451" s="9">
        <v>0</v>
      </c>
      <c r="K451" s="9">
        <v>0</v>
      </c>
    </row>
    <row r="452" spans="1:11" ht="15.75" x14ac:dyDescent="0.25">
      <c r="A452" s="119"/>
      <c r="B452" s="42">
        <v>5</v>
      </c>
      <c r="C452" s="43" t="s">
        <v>626</v>
      </c>
      <c r="D452" s="43" t="s">
        <v>221</v>
      </c>
      <c r="E452" s="65"/>
      <c r="F452" s="64">
        <v>0</v>
      </c>
      <c r="G452" s="65"/>
      <c r="H452" s="64">
        <v>0</v>
      </c>
      <c r="I452" s="48">
        <v>0</v>
      </c>
      <c r="J452" s="9">
        <v>0</v>
      </c>
      <c r="K452" s="9">
        <v>0</v>
      </c>
    </row>
    <row r="453" spans="1:11" ht="15.75" x14ac:dyDescent="0.25">
      <c r="A453" s="119"/>
      <c r="B453" s="42">
        <v>6</v>
      </c>
      <c r="C453" s="43" t="s">
        <v>627</v>
      </c>
      <c r="D453" s="43" t="s">
        <v>221</v>
      </c>
      <c r="E453" s="65"/>
      <c r="F453" s="64">
        <v>0</v>
      </c>
      <c r="G453" s="65"/>
      <c r="H453" s="64">
        <v>0</v>
      </c>
      <c r="I453" s="48">
        <v>0</v>
      </c>
      <c r="J453" s="9">
        <v>0</v>
      </c>
      <c r="K453" s="9">
        <v>0</v>
      </c>
    </row>
    <row r="454" spans="1:11" ht="15.75" x14ac:dyDescent="0.25">
      <c r="A454" s="119"/>
      <c r="B454" s="42">
        <v>7</v>
      </c>
      <c r="C454" s="43" t="s">
        <v>628</v>
      </c>
      <c r="D454" s="43" t="s">
        <v>221</v>
      </c>
      <c r="E454" s="65"/>
      <c r="F454" s="64">
        <v>0</v>
      </c>
      <c r="G454" s="65"/>
      <c r="H454" s="64">
        <v>0</v>
      </c>
      <c r="I454" s="48">
        <v>0</v>
      </c>
      <c r="J454" s="9">
        <v>0</v>
      </c>
      <c r="K454" s="9">
        <v>0</v>
      </c>
    </row>
    <row r="455" spans="1:11" ht="15.75" x14ac:dyDescent="0.25">
      <c r="A455" s="119"/>
      <c r="B455" s="42">
        <v>8</v>
      </c>
      <c r="C455" s="72" t="s">
        <v>629</v>
      </c>
      <c r="D455" s="43" t="s">
        <v>221</v>
      </c>
      <c r="E455" s="65"/>
      <c r="F455" s="64">
        <v>0</v>
      </c>
      <c r="G455" s="65"/>
      <c r="H455" s="64">
        <v>0</v>
      </c>
      <c r="I455" s="48">
        <v>0</v>
      </c>
      <c r="J455" s="9">
        <v>0</v>
      </c>
      <c r="K455" s="9">
        <v>0</v>
      </c>
    </row>
    <row r="456" spans="1:11" ht="15.75" x14ac:dyDescent="0.25">
      <c r="A456" s="119"/>
      <c r="B456" s="42">
        <v>9</v>
      </c>
      <c r="C456" s="43" t="s">
        <v>630</v>
      </c>
      <c r="D456" s="43" t="s">
        <v>221</v>
      </c>
      <c r="E456" s="65"/>
      <c r="F456" s="64">
        <v>0</v>
      </c>
      <c r="G456" s="65"/>
      <c r="H456" s="64">
        <v>0</v>
      </c>
      <c r="I456" s="48">
        <v>0</v>
      </c>
      <c r="J456" s="9">
        <v>0</v>
      </c>
      <c r="K456" s="9">
        <v>0</v>
      </c>
    </row>
    <row r="457" spans="1:11" ht="15.75" x14ac:dyDescent="0.25">
      <c r="A457" s="119"/>
      <c r="B457" s="42">
        <v>10</v>
      </c>
      <c r="C457" s="43" t="s">
        <v>631</v>
      </c>
      <c r="D457" s="43" t="s">
        <v>221</v>
      </c>
      <c r="E457" s="65"/>
      <c r="F457" s="64">
        <v>0</v>
      </c>
      <c r="G457" s="65"/>
      <c r="H457" s="64">
        <v>0</v>
      </c>
      <c r="I457" s="48">
        <v>0</v>
      </c>
      <c r="J457" s="9">
        <v>0</v>
      </c>
      <c r="K457" s="9">
        <v>0</v>
      </c>
    </row>
    <row r="458" spans="1:11" ht="15.75" x14ac:dyDescent="0.25">
      <c r="A458" s="119"/>
      <c r="B458" s="42">
        <v>11</v>
      </c>
      <c r="C458" s="57" t="s">
        <v>632</v>
      </c>
      <c r="D458" s="43" t="s">
        <v>221</v>
      </c>
      <c r="E458" s="65"/>
      <c r="F458" s="64">
        <v>0</v>
      </c>
      <c r="G458" s="65"/>
      <c r="H458" s="64">
        <v>0</v>
      </c>
      <c r="I458" s="48">
        <v>0</v>
      </c>
      <c r="J458" s="9">
        <v>0</v>
      </c>
      <c r="K458" s="9">
        <v>0</v>
      </c>
    </row>
    <row r="459" spans="1:11" ht="15.75" x14ac:dyDescent="0.25">
      <c r="A459" s="119"/>
      <c r="B459" s="42">
        <v>12</v>
      </c>
      <c r="C459" s="43" t="s">
        <v>633</v>
      </c>
      <c r="D459" s="43" t="s">
        <v>221</v>
      </c>
      <c r="E459" s="65"/>
      <c r="F459" s="64">
        <v>0</v>
      </c>
      <c r="G459" s="65"/>
      <c r="H459" s="64">
        <v>0</v>
      </c>
      <c r="I459" s="48">
        <v>0</v>
      </c>
      <c r="J459" s="9">
        <v>0</v>
      </c>
      <c r="K459" s="9">
        <v>0</v>
      </c>
    </row>
    <row r="460" spans="1:11" ht="15.75" x14ac:dyDescent="0.25">
      <c r="A460" s="119"/>
      <c r="B460" s="42">
        <v>13</v>
      </c>
      <c r="C460" s="43" t="s">
        <v>634</v>
      </c>
      <c r="D460" s="43" t="s">
        <v>221</v>
      </c>
      <c r="E460" s="65"/>
      <c r="F460" s="64">
        <v>0</v>
      </c>
      <c r="G460" s="65"/>
      <c r="H460" s="64">
        <v>0</v>
      </c>
      <c r="I460" s="48">
        <v>0</v>
      </c>
      <c r="J460" s="9">
        <v>0</v>
      </c>
      <c r="K460" s="9">
        <v>0</v>
      </c>
    </row>
    <row r="461" spans="1:11" ht="15.75" x14ac:dyDescent="0.25">
      <c r="A461" s="119"/>
      <c r="B461" s="42">
        <v>14</v>
      </c>
      <c r="C461" s="43" t="s">
        <v>635</v>
      </c>
      <c r="D461" s="43" t="s">
        <v>221</v>
      </c>
      <c r="E461" s="65"/>
      <c r="F461" s="64">
        <v>0</v>
      </c>
      <c r="G461" s="65"/>
      <c r="H461" s="64">
        <v>0</v>
      </c>
      <c r="I461" s="48">
        <v>0</v>
      </c>
      <c r="J461" s="9">
        <v>0</v>
      </c>
      <c r="K461" s="9">
        <v>0</v>
      </c>
    </row>
    <row r="462" spans="1:11" ht="15.75" x14ac:dyDescent="0.25">
      <c r="A462" s="119"/>
      <c r="B462" s="42">
        <v>15</v>
      </c>
      <c r="C462" s="43" t="s">
        <v>636</v>
      </c>
      <c r="D462" s="43" t="s">
        <v>221</v>
      </c>
      <c r="E462" s="65"/>
      <c r="F462" s="64">
        <v>0</v>
      </c>
      <c r="G462" s="65"/>
      <c r="H462" s="64">
        <v>0</v>
      </c>
      <c r="I462" s="48">
        <v>0</v>
      </c>
      <c r="J462" s="9">
        <v>0</v>
      </c>
      <c r="K462" s="9">
        <v>0</v>
      </c>
    </row>
    <row r="463" spans="1:11" ht="15.75" x14ac:dyDescent="0.25">
      <c r="A463" s="119"/>
      <c r="B463" s="42">
        <v>16</v>
      </c>
      <c r="C463" s="43" t="s">
        <v>637</v>
      </c>
      <c r="D463" s="43" t="s">
        <v>221</v>
      </c>
      <c r="E463" s="65"/>
      <c r="F463" s="64">
        <v>0</v>
      </c>
      <c r="G463" s="65"/>
      <c r="H463" s="64">
        <v>0</v>
      </c>
      <c r="I463" s="48">
        <v>0</v>
      </c>
      <c r="J463" s="9">
        <v>0</v>
      </c>
      <c r="K463" s="9">
        <v>0</v>
      </c>
    </row>
    <row r="464" spans="1:11" ht="15.75" x14ac:dyDescent="0.25">
      <c r="A464" s="119"/>
      <c r="B464" s="42">
        <v>17</v>
      </c>
      <c r="C464" s="43" t="s">
        <v>638</v>
      </c>
      <c r="D464" s="43" t="s">
        <v>221</v>
      </c>
      <c r="E464" s="65"/>
      <c r="F464" s="64">
        <v>0</v>
      </c>
      <c r="G464" s="65"/>
      <c r="H464" s="64">
        <v>0</v>
      </c>
      <c r="I464" s="48">
        <v>0</v>
      </c>
      <c r="J464" s="9">
        <v>0</v>
      </c>
      <c r="K464" s="9">
        <v>0</v>
      </c>
    </row>
    <row r="465" spans="1:11" ht="15.75" x14ac:dyDescent="0.25">
      <c r="A465" s="119"/>
      <c r="B465" s="42">
        <v>18</v>
      </c>
      <c r="C465" s="43" t="s">
        <v>639</v>
      </c>
      <c r="D465" s="43" t="s">
        <v>221</v>
      </c>
      <c r="E465" s="65"/>
      <c r="F465" s="64">
        <v>7535</v>
      </c>
      <c r="G465" s="65"/>
      <c r="H465" s="64">
        <v>0</v>
      </c>
      <c r="I465" s="48">
        <v>0</v>
      </c>
      <c r="J465" s="9">
        <f>F465*700</f>
        <v>5274500</v>
      </c>
      <c r="K465" s="9">
        <v>0</v>
      </c>
    </row>
    <row r="466" spans="1:11" ht="15.75" x14ac:dyDescent="0.25">
      <c r="A466" s="119"/>
      <c r="B466" s="42">
        <v>19</v>
      </c>
      <c r="C466" s="43" t="s">
        <v>640</v>
      </c>
      <c r="D466" s="43" t="s">
        <v>221</v>
      </c>
      <c r="E466" s="65"/>
      <c r="F466" s="64">
        <v>0</v>
      </c>
      <c r="G466" s="65"/>
      <c r="H466" s="64">
        <v>0</v>
      </c>
      <c r="I466" s="48">
        <v>0</v>
      </c>
      <c r="J466" s="9">
        <v>0</v>
      </c>
      <c r="K466" s="9">
        <v>0</v>
      </c>
    </row>
    <row r="467" spans="1:11" ht="15.75" x14ac:dyDescent="0.25">
      <c r="A467" s="119"/>
      <c r="B467" s="42">
        <v>20</v>
      </c>
      <c r="C467" s="43" t="s">
        <v>641</v>
      </c>
      <c r="D467" s="43" t="s">
        <v>221</v>
      </c>
      <c r="E467" s="65"/>
      <c r="F467" s="64">
        <v>0</v>
      </c>
      <c r="G467" s="65"/>
      <c r="H467" s="64">
        <v>0</v>
      </c>
      <c r="I467" s="48">
        <v>0</v>
      </c>
      <c r="J467" s="9">
        <v>0</v>
      </c>
      <c r="K467" s="9">
        <v>0</v>
      </c>
    </row>
    <row r="468" spans="1:11" ht="15.75" x14ac:dyDescent="0.25">
      <c r="A468" s="119"/>
      <c r="B468" s="42">
        <v>21</v>
      </c>
      <c r="C468" s="43" t="s">
        <v>642</v>
      </c>
      <c r="D468" s="43" t="s">
        <v>221</v>
      </c>
      <c r="E468" s="65"/>
      <c r="F468" s="64">
        <v>0</v>
      </c>
      <c r="G468" s="65"/>
      <c r="H468" s="64">
        <v>0</v>
      </c>
      <c r="I468" s="48">
        <v>0</v>
      </c>
      <c r="J468" s="9">
        <v>0</v>
      </c>
      <c r="K468" s="9">
        <v>0</v>
      </c>
    </row>
    <row r="469" spans="1:11" ht="15.75" x14ac:dyDescent="0.25">
      <c r="A469" s="119"/>
      <c r="B469" s="42">
        <v>22</v>
      </c>
      <c r="C469" s="43" t="s">
        <v>643</v>
      </c>
      <c r="D469" s="43" t="s">
        <v>221</v>
      </c>
      <c r="E469" s="65"/>
      <c r="F469" s="64">
        <v>0</v>
      </c>
      <c r="G469" s="65"/>
      <c r="H469" s="64">
        <v>0</v>
      </c>
      <c r="I469" s="48">
        <v>0</v>
      </c>
      <c r="J469" s="9">
        <v>0</v>
      </c>
      <c r="K469" s="9">
        <v>0</v>
      </c>
    </row>
    <row r="470" spans="1:11" ht="15.75" x14ac:dyDescent="0.25">
      <c r="A470" s="119"/>
      <c r="B470" s="42">
        <v>23</v>
      </c>
      <c r="C470" s="43" t="s">
        <v>644</v>
      </c>
      <c r="D470" s="43" t="s">
        <v>215</v>
      </c>
      <c r="E470" s="65">
        <v>0</v>
      </c>
      <c r="F470" s="64"/>
      <c r="G470" s="65">
        <v>0</v>
      </c>
      <c r="H470" s="64"/>
      <c r="I470" s="48">
        <v>0</v>
      </c>
      <c r="J470" s="9">
        <v>0</v>
      </c>
      <c r="K470" s="9">
        <v>0</v>
      </c>
    </row>
    <row r="471" spans="1:11" ht="15.75" x14ac:dyDescent="0.25">
      <c r="A471" s="119"/>
      <c r="B471" s="42">
        <v>24</v>
      </c>
      <c r="C471" s="43" t="s">
        <v>645</v>
      </c>
      <c r="D471" s="43" t="s">
        <v>215</v>
      </c>
      <c r="E471" s="65">
        <v>0</v>
      </c>
      <c r="F471" s="64"/>
      <c r="G471" s="65">
        <v>0</v>
      </c>
      <c r="H471" s="64"/>
      <c r="I471" s="48">
        <v>0</v>
      </c>
      <c r="J471" s="9">
        <v>0</v>
      </c>
      <c r="K471" s="9">
        <v>0</v>
      </c>
    </row>
    <row r="472" spans="1:11" ht="15.75" x14ac:dyDescent="0.25">
      <c r="A472" s="119"/>
      <c r="B472" s="42">
        <v>25</v>
      </c>
      <c r="C472" s="43" t="s">
        <v>646</v>
      </c>
      <c r="D472" s="43" t="s">
        <v>215</v>
      </c>
      <c r="E472" s="65">
        <v>0</v>
      </c>
      <c r="F472" s="64"/>
      <c r="G472" s="65">
        <v>0</v>
      </c>
      <c r="H472" s="64"/>
      <c r="I472" s="48">
        <v>0</v>
      </c>
      <c r="J472" s="9">
        <v>0</v>
      </c>
      <c r="K472" s="9">
        <v>0</v>
      </c>
    </row>
    <row r="473" spans="1:11" ht="15.75" x14ac:dyDescent="0.25">
      <c r="A473" s="119"/>
      <c r="B473" s="42">
        <v>26</v>
      </c>
      <c r="C473" s="43" t="s">
        <v>647</v>
      </c>
      <c r="D473" s="43" t="s">
        <v>215</v>
      </c>
      <c r="E473" s="65">
        <v>0</v>
      </c>
      <c r="F473" s="64"/>
      <c r="G473" s="65">
        <v>0</v>
      </c>
      <c r="H473" s="64"/>
      <c r="I473" s="48">
        <v>0</v>
      </c>
      <c r="J473" s="9">
        <v>0</v>
      </c>
      <c r="K473" s="9">
        <v>0</v>
      </c>
    </row>
    <row r="474" spans="1:11" ht="15.75" x14ac:dyDescent="0.25">
      <c r="A474" s="119"/>
      <c r="B474" s="42">
        <v>27</v>
      </c>
      <c r="C474" s="43" t="s">
        <v>648</v>
      </c>
      <c r="D474" s="43" t="s">
        <v>215</v>
      </c>
      <c r="E474" s="65">
        <v>0</v>
      </c>
      <c r="F474" s="64"/>
      <c r="G474" s="65">
        <v>0</v>
      </c>
      <c r="H474" s="64"/>
      <c r="I474" s="48">
        <v>0</v>
      </c>
      <c r="J474" s="9">
        <v>0</v>
      </c>
      <c r="K474" s="9">
        <v>0</v>
      </c>
    </row>
    <row r="475" spans="1:11" ht="15.75" x14ac:dyDescent="0.25">
      <c r="A475" s="119"/>
      <c r="B475" s="42">
        <v>28</v>
      </c>
      <c r="C475" s="43" t="s">
        <v>649</v>
      </c>
      <c r="D475" s="43" t="s">
        <v>215</v>
      </c>
      <c r="E475" s="65">
        <v>0</v>
      </c>
      <c r="F475" s="64"/>
      <c r="G475" s="65">
        <v>0</v>
      </c>
      <c r="H475" s="64"/>
      <c r="I475" s="48">
        <v>0</v>
      </c>
      <c r="J475" s="9">
        <v>0</v>
      </c>
      <c r="K475" s="9">
        <v>0</v>
      </c>
    </row>
    <row r="476" spans="1:11" ht="15.75" x14ac:dyDescent="0.25">
      <c r="A476" s="119"/>
      <c r="B476" s="42">
        <v>29</v>
      </c>
      <c r="C476" s="43" t="s">
        <v>650</v>
      </c>
      <c r="D476" s="43" t="s">
        <v>651</v>
      </c>
      <c r="E476" s="65">
        <v>0</v>
      </c>
      <c r="F476" s="64"/>
      <c r="G476" s="65">
        <v>0</v>
      </c>
      <c r="H476" s="64"/>
      <c r="I476" s="48">
        <v>0</v>
      </c>
      <c r="J476" s="9">
        <v>0</v>
      </c>
      <c r="K476" s="9">
        <v>0</v>
      </c>
    </row>
    <row r="477" spans="1:11" ht="18.75" x14ac:dyDescent="0.25">
      <c r="A477" s="119" t="s">
        <v>652</v>
      </c>
      <c r="B477" s="42">
        <v>1</v>
      </c>
      <c r="C477" s="43" t="s">
        <v>653</v>
      </c>
      <c r="D477" s="58" t="s">
        <v>654</v>
      </c>
      <c r="E477" s="65">
        <v>0</v>
      </c>
      <c r="F477" s="64"/>
      <c r="G477" s="65">
        <v>23367.69</v>
      </c>
      <c r="H477" s="64"/>
      <c r="I477" s="48"/>
      <c r="J477" s="9">
        <v>0</v>
      </c>
      <c r="K477" s="9">
        <f>G477*5000</f>
        <v>116838450</v>
      </c>
    </row>
    <row r="478" spans="1:11" ht="18.75" x14ac:dyDescent="0.25">
      <c r="A478" s="119"/>
      <c r="B478" s="42">
        <v>2</v>
      </c>
      <c r="C478" s="43" t="s">
        <v>655</v>
      </c>
      <c r="D478" s="58" t="s">
        <v>654</v>
      </c>
      <c r="E478" s="65">
        <v>0</v>
      </c>
      <c r="F478" s="64"/>
      <c r="G478" s="65">
        <v>0</v>
      </c>
      <c r="H478" s="64"/>
      <c r="I478" s="48">
        <v>0</v>
      </c>
      <c r="J478" s="9">
        <v>0</v>
      </c>
      <c r="K478" s="9">
        <v>0</v>
      </c>
    </row>
    <row r="479" spans="1:11" ht="18.75" x14ac:dyDescent="0.25">
      <c r="A479" s="119"/>
      <c r="B479" s="42">
        <v>3</v>
      </c>
      <c r="C479" s="43" t="s">
        <v>656</v>
      </c>
      <c r="D479" s="58" t="s">
        <v>654</v>
      </c>
      <c r="E479" s="65">
        <v>1831.98</v>
      </c>
      <c r="F479" s="64"/>
      <c r="G479" s="65">
        <v>20507.36</v>
      </c>
      <c r="H479" s="64"/>
      <c r="I479" s="48">
        <f t="shared" ref="I479:I487" si="27">G479+E479</f>
        <v>22339.34</v>
      </c>
      <c r="J479" s="9">
        <f>E479*5000</f>
        <v>9159900</v>
      </c>
      <c r="K479" s="9">
        <f>G479*5000</f>
        <v>102536800</v>
      </c>
    </row>
    <row r="480" spans="1:11" ht="18.75" x14ac:dyDescent="0.25">
      <c r="A480" s="119"/>
      <c r="B480" s="42">
        <v>4</v>
      </c>
      <c r="C480" s="43" t="s">
        <v>657</v>
      </c>
      <c r="D480" s="58" t="s">
        <v>654</v>
      </c>
      <c r="E480" s="65">
        <v>259.89999999999998</v>
      </c>
      <c r="F480" s="64"/>
      <c r="G480" s="65">
        <v>2335.27</v>
      </c>
      <c r="H480" s="64"/>
      <c r="I480" s="48">
        <f t="shared" si="27"/>
        <v>2595.17</v>
      </c>
      <c r="J480" s="9">
        <f>E480*5000</f>
        <v>1299500</v>
      </c>
      <c r="K480" s="9">
        <f>G480*5000</f>
        <v>11676350</v>
      </c>
    </row>
    <row r="481" spans="1:11" ht="18.75" x14ac:dyDescent="0.25">
      <c r="A481" s="119"/>
      <c r="B481" s="42">
        <v>5</v>
      </c>
      <c r="C481" s="43" t="s">
        <v>658</v>
      </c>
      <c r="D481" s="58" t="s">
        <v>654</v>
      </c>
      <c r="E481" s="65">
        <v>439.91</v>
      </c>
      <c r="F481" s="64"/>
      <c r="G481" s="65">
        <v>691.48</v>
      </c>
      <c r="H481" s="64"/>
      <c r="I481" s="48">
        <f t="shared" si="27"/>
        <v>1131.3900000000001</v>
      </c>
      <c r="J481" s="9">
        <f t="shared" ref="J481:J486" si="28">E481*5000</f>
        <v>2199550</v>
      </c>
      <c r="K481" s="9">
        <f>G481*5000</f>
        <v>3457400</v>
      </c>
    </row>
    <row r="482" spans="1:11" ht="18.75" x14ac:dyDescent="0.25">
      <c r="A482" s="119"/>
      <c r="B482" s="42">
        <v>6</v>
      </c>
      <c r="C482" s="43" t="s">
        <v>658</v>
      </c>
      <c r="D482" s="58" t="s">
        <v>654</v>
      </c>
      <c r="E482" s="65">
        <v>2660.44</v>
      </c>
      <c r="F482" s="64"/>
      <c r="G482" s="65">
        <v>21492.41</v>
      </c>
      <c r="H482" s="64"/>
      <c r="I482" s="48">
        <f t="shared" si="27"/>
        <v>24152.85</v>
      </c>
      <c r="J482" s="9">
        <f t="shared" si="28"/>
        <v>13302200</v>
      </c>
      <c r="K482" s="9">
        <f>G482*5000</f>
        <v>107462050</v>
      </c>
    </row>
    <row r="483" spans="1:11" ht="18.75" x14ac:dyDescent="0.25">
      <c r="A483" s="119"/>
      <c r="B483" s="42">
        <v>7</v>
      </c>
      <c r="C483" s="43" t="s">
        <v>659</v>
      </c>
      <c r="D483" s="58" t="s">
        <v>654</v>
      </c>
      <c r="E483" s="65">
        <v>2660.84</v>
      </c>
      <c r="F483" s="64"/>
      <c r="G483" s="65">
        <v>21492.41</v>
      </c>
      <c r="H483" s="64"/>
      <c r="I483" s="48">
        <f t="shared" si="27"/>
        <v>24153.25</v>
      </c>
      <c r="J483" s="9">
        <f t="shared" si="28"/>
        <v>13304200</v>
      </c>
      <c r="K483" s="9">
        <f t="shared" ref="K483:K487" si="29">G483*5000</f>
        <v>107462050</v>
      </c>
    </row>
    <row r="484" spans="1:11" ht="18.75" x14ac:dyDescent="0.25">
      <c r="A484" s="119"/>
      <c r="B484" s="42">
        <v>8</v>
      </c>
      <c r="C484" s="43" t="s">
        <v>660</v>
      </c>
      <c r="D484" s="58" t="s">
        <v>654</v>
      </c>
      <c r="E484" s="65">
        <v>4083.84</v>
      </c>
      <c r="F484" s="64"/>
      <c r="G484" s="65">
        <v>8460.93</v>
      </c>
      <c r="H484" s="64"/>
      <c r="I484" s="48">
        <f t="shared" si="27"/>
        <v>12544.77</v>
      </c>
      <c r="J484" s="9">
        <f t="shared" si="28"/>
        <v>20419200</v>
      </c>
      <c r="K484" s="9">
        <f t="shared" si="29"/>
        <v>42304650</v>
      </c>
    </row>
    <row r="485" spans="1:11" ht="18.75" x14ac:dyDescent="0.25">
      <c r="A485" s="119"/>
      <c r="B485" s="42">
        <v>9</v>
      </c>
      <c r="C485" s="43" t="s">
        <v>655</v>
      </c>
      <c r="D485" s="58" t="s">
        <v>654</v>
      </c>
      <c r="E485" s="65">
        <v>4620.3599999999997</v>
      </c>
      <c r="F485" s="64"/>
      <c r="G485" s="65">
        <v>1681.65</v>
      </c>
      <c r="H485" s="64"/>
      <c r="I485" s="48">
        <f t="shared" si="27"/>
        <v>6302.01</v>
      </c>
      <c r="J485" s="9">
        <f t="shared" si="28"/>
        <v>23101800</v>
      </c>
      <c r="K485" s="9">
        <f t="shared" si="29"/>
        <v>8408250</v>
      </c>
    </row>
    <row r="486" spans="1:11" ht="18.75" x14ac:dyDescent="0.25">
      <c r="A486" s="119"/>
      <c r="B486" s="42">
        <v>10</v>
      </c>
      <c r="C486" s="43" t="s">
        <v>661</v>
      </c>
      <c r="D486" s="58" t="s">
        <v>654</v>
      </c>
      <c r="E486" s="65">
        <v>668.28</v>
      </c>
      <c r="F486" s="64"/>
      <c r="G486" s="65">
        <v>16155.02</v>
      </c>
      <c r="H486" s="64"/>
      <c r="I486" s="48">
        <f t="shared" si="27"/>
        <v>16823.3</v>
      </c>
      <c r="J486" s="9">
        <f t="shared" si="28"/>
        <v>3341400</v>
      </c>
      <c r="K486" s="9">
        <f t="shared" si="29"/>
        <v>80775100</v>
      </c>
    </row>
    <row r="487" spans="1:11" ht="18.75" x14ac:dyDescent="0.25">
      <c r="A487" s="119"/>
      <c r="B487" s="42">
        <v>11</v>
      </c>
      <c r="C487" s="43" t="s">
        <v>662</v>
      </c>
      <c r="D487" s="58" t="s">
        <v>654</v>
      </c>
      <c r="E487" s="65">
        <v>44524.54</v>
      </c>
      <c r="F487" s="64"/>
      <c r="G487" s="65">
        <v>56376.26</v>
      </c>
      <c r="H487" s="64"/>
      <c r="I487" s="48">
        <f t="shared" si="27"/>
        <v>100900.8</v>
      </c>
      <c r="J487" s="9">
        <f>E487*5000</f>
        <v>222622700</v>
      </c>
      <c r="K487" s="9">
        <f t="shared" si="29"/>
        <v>281881300</v>
      </c>
    </row>
    <row r="488" spans="1:11" ht="18.75" x14ac:dyDescent="0.25">
      <c r="A488" s="119"/>
      <c r="B488" s="42">
        <v>12</v>
      </c>
      <c r="C488" s="43" t="s">
        <v>663</v>
      </c>
      <c r="D488" s="58" t="s">
        <v>654</v>
      </c>
      <c r="E488" s="65">
        <v>0</v>
      </c>
      <c r="F488" s="64"/>
      <c r="G488" s="65">
        <v>0</v>
      </c>
      <c r="H488" s="64"/>
      <c r="I488" s="48">
        <v>0</v>
      </c>
      <c r="J488" s="9">
        <v>0</v>
      </c>
      <c r="K488" s="9">
        <v>0</v>
      </c>
    </row>
    <row r="489" spans="1:11" ht="18.75" x14ac:dyDescent="0.25">
      <c r="A489" s="119"/>
      <c r="B489" s="42">
        <v>13</v>
      </c>
      <c r="C489" s="43" t="s">
        <v>664</v>
      </c>
      <c r="D489" s="58" t="s">
        <v>665</v>
      </c>
      <c r="E489" s="65"/>
      <c r="F489" s="64">
        <v>0</v>
      </c>
      <c r="G489" s="65"/>
      <c r="H489" s="64">
        <v>0</v>
      </c>
      <c r="I489" s="48">
        <v>0</v>
      </c>
      <c r="J489" s="9">
        <v>0</v>
      </c>
      <c r="K489" s="9">
        <v>0</v>
      </c>
    </row>
    <row r="490" spans="1:11" ht="18.75" x14ac:dyDescent="0.25">
      <c r="A490" s="119"/>
      <c r="B490" s="42">
        <v>14</v>
      </c>
      <c r="C490" s="43" t="s">
        <v>666</v>
      </c>
      <c r="D490" s="58" t="s">
        <v>442</v>
      </c>
      <c r="E490" s="63"/>
      <c r="F490" s="64">
        <v>708</v>
      </c>
      <c r="G490" s="63"/>
      <c r="H490" s="64">
        <v>2210</v>
      </c>
      <c r="I490" s="48">
        <f>H490+F490</f>
        <v>2918</v>
      </c>
      <c r="J490" s="9">
        <f>F490*700</f>
        <v>495600</v>
      </c>
      <c r="K490" s="9">
        <f>H490*700</f>
        <v>1547000</v>
      </c>
    </row>
    <row r="491" spans="1:11" ht="18.75" x14ac:dyDescent="0.25">
      <c r="A491" s="119"/>
      <c r="B491" s="42">
        <v>15</v>
      </c>
      <c r="C491" s="43" t="s">
        <v>667</v>
      </c>
      <c r="D491" s="58" t="s">
        <v>442</v>
      </c>
      <c r="E491" s="63"/>
      <c r="F491" s="64">
        <v>1000</v>
      </c>
      <c r="G491" s="63"/>
      <c r="H491" s="64">
        <v>1670</v>
      </c>
      <c r="I491" s="48">
        <f>H491+F491</f>
        <v>2670</v>
      </c>
      <c r="J491" s="9">
        <f>F491*700</f>
        <v>700000</v>
      </c>
      <c r="K491" s="9">
        <f>H491*700</f>
        <v>1169000</v>
      </c>
    </row>
    <row r="492" spans="1:11" ht="18.75" x14ac:dyDescent="0.25">
      <c r="A492" s="119"/>
      <c r="B492" s="42">
        <v>16</v>
      </c>
      <c r="C492" s="43" t="s">
        <v>668</v>
      </c>
      <c r="D492" s="58" t="s">
        <v>442</v>
      </c>
      <c r="E492" s="65"/>
      <c r="F492" s="64">
        <v>0</v>
      </c>
      <c r="G492" s="65"/>
      <c r="H492" s="64">
        <v>0</v>
      </c>
      <c r="I492" s="48">
        <v>0</v>
      </c>
      <c r="J492" s="9">
        <v>0</v>
      </c>
      <c r="K492" s="9">
        <v>0</v>
      </c>
    </row>
    <row r="493" spans="1:11" ht="18.75" x14ac:dyDescent="0.25">
      <c r="A493" s="119"/>
      <c r="B493" s="42">
        <v>17</v>
      </c>
      <c r="C493" s="43" t="s">
        <v>669</v>
      </c>
      <c r="D493" s="58" t="s">
        <v>442</v>
      </c>
      <c r="E493" s="63"/>
      <c r="F493" s="64">
        <v>1000</v>
      </c>
      <c r="G493" s="63"/>
      <c r="H493" s="64">
        <v>1105</v>
      </c>
      <c r="I493" s="48">
        <f>H493+F493</f>
        <v>2105</v>
      </c>
      <c r="J493" s="9">
        <f>F493*700</f>
        <v>700000</v>
      </c>
      <c r="K493" s="9">
        <f>H493*700</f>
        <v>773500</v>
      </c>
    </row>
    <row r="494" spans="1:11" ht="18.75" x14ac:dyDescent="0.25">
      <c r="A494" s="119"/>
      <c r="B494" s="42">
        <v>18</v>
      </c>
      <c r="C494" s="43" t="s">
        <v>670</v>
      </c>
      <c r="D494" s="58" t="s">
        <v>442</v>
      </c>
      <c r="E494" s="63"/>
      <c r="F494" s="64">
        <v>0</v>
      </c>
      <c r="G494" s="63"/>
      <c r="H494" s="64">
        <v>2756</v>
      </c>
      <c r="I494" s="48">
        <f>H494</f>
        <v>2756</v>
      </c>
      <c r="J494" s="9">
        <v>0</v>
      </c>
      <c r="K494" s="9">
        <f>H494*700</f>
        <v>1929200</v>
      </c>
    </row>
    <row r="495" spans="1:11" ht="18.75" x14ac:dyDescent="0.25">
      <c r="A495" s="119"/>
      <c r="B495" s="42">
        <v>19</v>
      </c>
      <c r="C495" s="43" t="s">
        <v>671</v>
      </c>
      <c r="D495" s="58" t="s">
        <v>442</v>
      </c>
      <c r="E495" s="63"/>
      <c r="F495" s="64">
        <v>1174</v>
      </c>
      <c r="G495" s="63"/>
      <c r="H495" s="64">
        <v>2075</v>
      </c>
      <c r="I495" s="48">
        <f>H495+F495</f>
        <v>3249</v>
      </c>
      <c r="J495" s="9">
        <f>F495*700</f>
        <v>821800</v>
      </c>
      <c r="K495" s="9">
        <f>H495*700</f>
        <v>1452500</v>
      </c>
    </row>
    <row r="496" spans="1:11" ht="18.75" x14ac:dyDescent="0.25">
      <c r="A496" s="119"/>
      <c r="B496" s="42">
        <v>20</v>
      </c>
      <c r="C496" s="43" t="s">
        <v>672</v>
      </c>
      <c r="D496" s="58" t="s">
        <v>442</v>
      </c>
      <c r="E496" s="63"/>
      <c r="F496" s="64">
        <v>0</v>
      </c>
      <c r="G496" s="63"/>
      <c r="H496" s="64">
        <v>3080</v>
      </c>
      <c r="I496" s="48">
        <f>H496</f>
        <v>3080</v>
      </c>
      <c r="J496" s="9">
        <v>0</v>
      </c>
      <c r="K496" s="9">
        <f>H496*700</f>
        <v>2156000</v>
      </c>
    </row>
    <row r="497" spans="1:11" ht="18.75" x14ac:dyDescent="0.25">
      <c r="A497" s="119"/>
      <c r="B497" s="42">
        <v>21</v>
      </c>
      <c r="C497" s="43" t="s">
        <v>673</v>
      </c>
      <c r="D497" s="58" t="s">
        <v>442</v>
      </c>
      <c r="E497" s="63"/>
      <c r="F497" s="64">
        <v>1000</v>
      </c>
      <c r="G497" s="63"/>
      <c r="H497" s="64">
        <v>1781</v>
      </c>
      <c r="I497" s="48">
        <f>H497+F497</f>
        <v>2781</v>
      </c>
      <c r="J497" s="9">
        <f>F497*700</f>
        <v>700000</v>
      </c>
      <c r="K497" s="9">
        <f>H497*700</f>
        <v>1246700</v>
      </c>
    </row>
    <row r="498" spans="1:11" ht="18.75" x14ac:dyDescent="0.25">
      <c r="A498" s="119"/>
      <c r="B498" s="42">
        <v>22</v>
      </c>
      <c r="C498" s="43" t="s">
        <v>674</v>
      </c>
      <c r="D498" s="58" t="s">
        <v>665</v>
      </c>
      <c r="E498" s="63"/>
      <c r="F498" s="64">
        <v>1500</v>
      </c>
      <c r="G498" s="63"/>
      <c r="H498" s="64">
        <v>850</v>
      </c>
      <c r="I498" s="48">
        <f>H498+F498</f>
        <v>2350</v>
      </c>
      <c r="J498" s="9">
        <f>F498*1000</f>
        <v>1500000</v>
      </c>
      <c r="K498" s="9">
        <f>H498*1000</f>
        <v>850000</v>
      </c>
    </row>
    <row r="499" spans="1:11" ht="18.75" x14ac:dyDescent="0.25">
      <c r="A499" s="119"/>
      <c r="B499" s="42">
        <v>23</v>
      </c>
      <c r="C499" s="43" t="s">
        <v>675</v>
      </c>
      <c r="D499" s="58" t="s">
        <v>442</v>
      </c>
      <c r="E499" s="63"/>
      <c r="F499" s="64">
        <v>1500</v>
      </c>
      <c r="G499" s="63"/>
      <c r="H499" s="64">
        <v>1090</v>
      </c>
      <c r="I499" s="48">
        <f>H499+F499</f>
        <v>2590</v>
      </c>
      <c r="J499" s="9">
        <f>F499*700</f>
        <v>1050000</v>
      </c>
      <c r="K499" s="9">
        <f>H499*700</f>
        <v>763000</v>
      </c>
    </row>
    <row r="500" spans="1:11" ht="18.75" x14ac:dyDescent="0.25">
      <c r="A500" s="119"/>
      <c r="B500" s="42">
        <v>24</v>
      </c>
      <c r="C500" s="43" t="s">
        <v>676</v>
      </c>
      <c r="D500" s="58" t="s">
        <v>442</v>
      </c>
      <c r="E500" s="63"/>
      <c r="F500" s="64">
        <v>500</v>
      </c>
      <c r="G500" s="63"/>
      <c r="H500" s="64">
        <v>2430</v>
      </c>
      <c r="I500" s="48">
        <f>H500+F500</f>
        <v>2930</v>
      </c>
      <c r="J500" s="9">
        <f>F500*700</f>
        <v>350000</v>
      </c>
      <c r="K500" s="9">
        <f>H500*700</f>
        <v>1701000</v>
      </c>
    </row>
    <row r="501" spans="1:11" ht="18.75" x14ac:dyDescent="0.25">
      <c r="A501" s="119"/>
      <c r="B501" s="42">
        <v>25</v>
      </c>
      <c r="C501" s="43" t="s">
        <v>677</v>
      </c>
      <c r="D501" s="58" t="s">
        <v>442</v>
      </c>
      <c r="E501" s="63"/>
      <c r="F501" s="64">
        <v>2892</v>
      </c>
      <c r="G501" s="63"/>
      <c r="H501" s="64">
        <v>1850</v>
      </c>
      <c r="I501" s="48">
        <f>H501+E501</f>
        <v>1850</v>
      </c>
      <c r="J501" s="9">
        <f>F501*700</f>
        <v>2024400</v>
      </c>
      <c r="K501" s="9">
        <f>H501*700</f>
        <v>1295000</v>
      </c>
    </row>
    <row r="502" spans="1:11" ht="18.75" x14ac:dyDescent="0.25">
      <c r="A502" s="119"/>
      <c r="B502" s="42">
        <v>26</v>
      </c>
      <c r="C502" s="43" t="s">
        <v>677</v>
      </c>
      <c r="D502" s="58" t="s">
        <v>442</v>
      </c>
      <c r="E502" s="63"/>
      <c r="F502" s="64">
        <v>0</v>
      </c>
      <c r="G502" s="63"/>
      <c r="H502" s="64">
        <v>2700</v>
      </c>
      <c r="I502" s="48">
        <v>2700</v>
      </c>
      <c r="J502" s="9">
        <v>0</v>
      </c>
      <c r="K502" s="9">
        <f>H502*700</f>
        <v>1890000</v>
      </c>
    </row>
    <row r="503" spans="1:11" ht="18.75" x14ac:dyDescent="0.25">
      <c r="A503" s="119"/>
      <c r="B503" s="42">
        <v>27</v>
      </c>
      <c r="C503" s="43" t="s">
        <v>678</v>
      </c>
      <c r="D503" s="58" t="s">
        <v>654</v>
      </c>
      <c r="E503" s="65">
        <v>25816.46</v>
      </c>
      <c r="F503" s="64"/>
      <c r="G503" s="65">
        <v>18705.080000000002</v>
      </c>
      <c r="H503" s="64"/>
      <c r="I503" s="48">
        <f>G503+E503</f>
        <v>44521.54</v>
      </c>
      <c r="J503" s="9">
        <f>E503*5000</f>
        <v>129082300</v>
      </c>
      <c r="K503" s="9">
        <f>G503*5000</f>
        <v>93525400.000000015</v>
      </c>
    </row>
    <row r="504" spans="1:11" ht="18.75" x14ac:dyDescent="0.25">
      <c r="A504" s="119"/>
      <c r="B504" s="42">
        <v>28</v>
      </c>
      <c r="C504" s="43" t="s">
        <v>679</v>
      </c>
      <c r="D504" s="58" t="s">
        <v>654</v>
      </c>
      <c r="E504" s="65">
        <v>13672.1</v>
      </c>
      <c r="F504" s="64"/>
      <c r="G504" s="65">
        <v>15579.08</v>
      </c>
      <c r="H504" s="64"/>
      <c r="I504" s="48">
        <f>G504+E504</f>
        <v>29251.18</v>
      </c>
      <c r="J504" s="9">
        <f>E504*5000</f>
        <v>68360500</v>
      </c>
      <c r="K504" s="9">
        <f>G504*5000</f>
        <v>77895400</v>
      </c>
    </row>
    <row r="505" spans="1:11" ht="18.75" x14ac:dyDescent="0.25">
      <c r="A505" s="119"/>
      <c r="B505" s="42">
        <v>29</v>
      </c>
      <c r="C505" s="43" t="s">
        <v>680</v>
      </c>
      <c r="D505" s="58" t="s">
        <v>442</v>
      </c>
      <c r="E505" s="63"/>
      <c r="F505" s="64">
        <v>800</v>
      </c>
      <c r="G505" s="63"/>
      <c r="H505" s="64">
        <v>2710</v>
      </c>
      <c r="I505" s="48">
        <f>H505+F505</f>
        <v>3510</v>
      </c>
      <c r="J505" s="9">
        <f>F505*700</f>
        <v>560000</v>
      </c>
      <c r="K505" s="9">
        <f>H505*700</f>
        <v>1897000</v>
      </c>
    </row>
    <row r="506" spans="1:11" ht="18.75" x14ac:dyDescent="0.25">
      <c r="A506" s="119"/>
      <c r="B506" s="42">
        <v>30</v>
      </c>
      <c r="C506" s="43" t="s">
        <v>680</v>
      </c>
      <c r="D506" s="58" t="s">
        <v>681</v>
      </c>
      <c r="E506" s="65">
        <v>0</v>
      </c>
      <c r="F506" s="64"/>
      <c r="G506" s="65">
        <v>0</v>
      </c>
      <c r="H506" s="64"/>
      <c r="I506" s="48">
        <v>0</v>
      </c>
      <c r="J506" s="9">
        <v>0</v>
      </c>
      <c r="K506" s="9">
        <v>0</v>
      </c>
    </row>
    <row r="507" spans="1:11" ht="18.75" x14ac:dyDescent="0.25">
      <c r="A507" s="119"/>
      <c r="B507" s="42">
        <v>31</v>
      </c>
      <c r="C507" s="43" t="s">
        <v>682</v>
      </c>
      <c r="D507" s="58" t="s">
        <v>442</v>
      </c>
      <c r="E507" s="63"/>
      <c r="F507" s="64">
        <v>875</v>
      </c>
      <c r="G507" s="63"/>
      <c r="H507" s="64">
        <v>2130</v>
      </c>
      <c r="I507" s="48">
        <f>H507+F507</f>
        <v>3005</v>
      </c>
      <c r="J507" s="9">
        <f>F507*700</f>
        <v>612500</v>
      </c>
      <c r="K507" s="9">
        <f>H507*700</f>
        <v>1491000</v>
      </c>
    </row>
    <row r="508" spans="1:11" ht="18.75" x14ac:dyDescent="0.25">
      <c r="A508" s="119"/>
      <c r="B508" s="42">
        <v>32</v>
      </c>
      <c r="C508" s="43" t="s">
        <v>682</v>
      </c>
      <c r="D508" s="58" t="s">
        <v>665</v>
      </c>
      <c r="E508" s="63"/>
      <c r="F508" s="64">
        <v>959</v>
      </c>
      <c r="G508" s="63"/>
      <c r="H508" s="64">
        <v>2620</v>
      </c>
      <c r="I508" s="48">
        <f>H508+F508</f>
        <v>3579</v>
      </c>
      <c r="J508" s="9">
        <f>F508*1000</f>
        <v>959000</v>
      </c>
      <c r="K508" s="9">
        <f>H508*1000</f>
        <v>2620000</v>
      </c>
    </row>
    <row r="509" spans="1:11" ht="18.75" x14ac:dyDescent="0.25">
      <c r="A509" s="119"/>
      <c r="B509" s="42">
        <v>33</v>
      </c>
      <c r="C509" s="43" t="s">
        <v>683</v>
      </c>
      <c r="D509" s="58" t="s">
        <v>665</v>
      </c>
      <c r="E509" s="63"/>
      <c r="F509" s="64">
        <v>1052</v>
      </c>
      <c r="G509" s="63"/>
      <c r="H509" s="64">
        <v>2985</v>
      </c>
      <c r="I509" s="48">
        <f>H509+F509</f>
        <v>4037</v>
      </c>
      <c r="J509" s="9">
        <f>F509*1000</f>
        <v>1052000</v>
      </c>
      <c r="K509" s="9">
        <f>H509*1000</f>
        <v>2985000</v>
      </c>
    </row>
    <row r="510" spans="1:11" ht="18.75" x14ac:dyDescent="0.25">
      <c r="A510" s="119"/>
      <c r="B510" s="42">
        <v>34</v>
      </c>
      <c r="C510" s="43" t="s">
        <v>683</v>
      </c>
      <c r="D510" s="58" t="s">
        <v>665</v>
      </c>
      <c r="E510" s="63"/>
      <c r="F510" s="64">
        <v>995</v>
      </c>
      <c r="G510" s="63"/>
      <c r="H510" s="64">
        <v>2205</v>
      </c>
      <c r="I510" s="48">
        <f>H510+F510</f>
        <v>3200</v>
      </c>
      <c r="J510" s="9">
        <f>F510*1000</f>
        <v>995000</v>
      </c>
      <c r="K510" s="9">
        <f>H510*1000</f>
        <v>2205000</v>
      </c>
    </row>
    <row r="511" spans="1:11" ht="18.75" x14ac:dyDescent="0.25">
      <c r="A511" s="119"/>
      <c r="B511" s="42">
        <v>35</v>
      </c>
      <c r="C511" s="43" t="s">
        <v>684</v>
      </c>
      <c r="D511" s="58" t="s">
        <v>654</v>
      </c>
      <c r="E511" s="65">
        <v>0</v>
      </c>
      <c r="F511" s="64"/>
      <c r="G511" s="65">
        <v>47169.11</v>
      </c>
      <c r="H511" s="64"/>
      <c r="I511" s="48">
        <v>47169</v>
      </c>
      <c r="J511" s="9">
        <v>0</v>
      </c>
      <c r="K511" s="9">
        <f>G511*5000</f>
        <v>235845550</v>
      </c>
    </row>
    <row r="512" spans="1:11" ht="18.75" x14ac:dyDescent="0.25">
      <c r="A512" s="119"/>
      <c r="B512" s="42">
        <v>36</v>
      </c>
      <c r="C512" s="43" t="s">
        <v>685</v>
      </c>
      <c r="D512" s="58" t="s">
        <v>654</v>
      </c>
      <c r="E512" s="65">
        <v>6702.83</v>
      </c>
      <c r="F512" s="64"/>
      <c r="G512" s="65">
        <v>10702.03</v>
      </c>
      <c r="H512" s="64"/>
      <c r="I512" s="48">
        <f>G512+E512</f>
        <v>17404.86</v>
      </c>
      <c r="J512" s="9">
        <f>E512*5000</f>
        <v>33514150</v>
      </c>
      <c r="K512" s="9">
        <f>G512*5000</f>
        <v>53510150</v>
      </c>
    </row>
    <row r="513" spans="1:11" ht="18.75" x14ac:dyDescent="0.25">
      <c r="A513" s="119"/>
      <c r="B513" s="42">
        <v>37</v>
      </c>
      <c r="C513" s="43" t="s">
        <v>686</v>
      </c>
      <c r="D513" s="58" t="s">
        <v>654</v>
      </c>
      <c r="E513" s="65">
        <v>0</v>
      </c>
      <c r="F513" s="64"/>
      <c r="G513" s="65">
        <v>0</v>
      </c>
      <c r="H513" s="64"/>
      <c r="I513" s="48">
        <v>0</v>
      </c>
      <c r="J513" s="9">
        <v>0</v>
      </c>
      <c r="K513" s="9">
        <v>0</v>
      </c>
    </row>
    <row r="514" spans="1:11" ht="18.75" x14ac:dyDescent="0.25">
      <c r="A514" s="119"/>
      <c r="B514" s="42">
        <v>38</v>
      </c>
      <c r="C514" s="43" t="s">
        <v>658</v>
      </c>
      <c r="D514" s="58" t="s">
        <v>654</v>
      </c>
      <c r="E514" s="65">
        <v>11258.05</v>
      </c>
      <c r="F514" s="64"/>
      <c r="G514" s="65">
        <v>1682500</v>
      </c>
      <c r="H514" s="64"/>
      <c r="I514" s="48">
        <f>G514+E514</f>
        <v>1693758.05</v>
      </c>
      <c r="J514" s="9">
        <f>E514*5000</f>
        <v>56290250</v>
      </c>
      <c r="K514" s="9">
        <f t="shared" ref="K514:K522" si="30">G514*5000</f>
        <v>8412500000</v>
      </c>
    </row>
    <row r="515" spans="1:11" ht="18.75" x14ac:dyDescent="0.25">
      <c r="A515" s="119"/>
      <c r="B515" s="42">
        <v>39</v>
      </c>
      <c r="C515" s="43" t="s">
        <v>687</v>
      </c>
      <c r="D515" s="58" t="s">
        <v>654</v>
      </c>
      <c r="E515" s="65">
        <v>0</v>
      </c>
      <c r="F515" s="64"/>
      <c r="G515" s="65">
        <v>20063.169999999998</v>
      </c>
      <c r="H515" s="64"/>
      <c r="I515" s="48">
        <v>20063</v>
      </c>
      <c r="J515" s="9">
        <v>0</v>
      </c>
      <c r="K515" s="9">
        <f t="shared" si="30"/>
        <v>100315849.99999999</v>
      </c>
    </row>
    <row r="516" spans="1:11" ht="18.75" x14ac:dyDescent="0.25">
      <c r="A516" s="119"/>
      <c r="B516" s="42">
        <v>40</v>
      </c>
      <c r="C516" s="43" t="s">
        <v>662</v>
      </c>
      <c r="D516" s="58" t="s">
        <v>654</v>
      </c>
      <c r="E516" s="65">
        <v>459.02</v>
      </c>
      <c r="F516" s="64"/>
      <c r="G516" s="65">
        <v>567430.12</v>
      </c>
      <c r="H516" s="64"/>
      <c r="I516" s="48">
        <f>G516+E516</f>
        <v>567889.14</v>
      </c>
      <c r="J516" s="9">
        <f>E516*5000</f>
        <v>2295100</v>
      </c>
      <c r="K516" s="9">
        <f t="shared" si="30"/>
        <v>2837150600</v>
      </c>
    </row>
    <row r="517" spans="1:11" ht="18.75" x14ac:dyDescent="0.25">
      <c r="A517" s="119"/>
      <c r="B517" s="42">
        <v>41</v>
      </c>
      <c r="C517" s="43" t="s">
        <v>688</v>
      </c>
      <c r="D517" s="58" t="s">
        <v>654</v>
      </c>
      <c r="E517" s="65">
        <v>0</v>
      </c>
      <c r="F517" s="64"/>
      <c r="G517" s="65">
        <v>61260.67</v>
      </c>
      <c r="H517" s="64"/>
      <c r="I517" s="48">
        <v>61261</v>
      </c>
      <c r="J517" s="9">
        <v>0</v>
      </c>
      <c r="K517" s="9">
        <f t="shared" si="30"/>
        <v>306303350</v>
      </c>
    </row>
    <row r="518" spans="1:11" ht="18.75" x14ac:dyDescent="0.25">
      <c r="A518" s="119"/>
      <c r="B518" s="42">
        <v>42</v>
      </c>
      <c r="C518" s="43" t="s">
        <v>689</v>
      </c>
      <c r="D518" s="58" t="s">
        <v>654</v>
      </c>
      <c r="E518" s="65">
        <v>9055.6</v>
      </c>
      <c r="F518" s="64"/>
      <c r="G518" s="65">
        <v>38266.589999999997</v>
      </c>
      <c r="H518" s="64"/>
      <c r="I518" s="48">
        <f>G518+E518</f>
        <v>47322.189999999995</v>
      </c>
      <c r="J518" s="9">
        <f t="shared" ref="J518:J523" si="31">E518*5000</f>
        <v>45278000</v>
      </c>
      <c r="K518" s="9">
        <f t="shared" si="30"/>
        <v>191332949.99999997</v>
      </c>
    </row>
    <row r="519" spans="1:11" ht="18.75" x14ac:dyDescent="0.25">
      <c r="A519" s="119"/>
      <c r="B519" s="42">
        <v>43</v>
      </c>
      <c r="C519" s="43" t="s">
        <v>690</v>
      </c>
      <c r="D519" s="58" t="s">
        <v>654</v>
      </c>
      <c r="E519" s="65">
        <v>10199.35</v>
      </c>
      <c r="F519" s="64"/>
      <c r="G519" s="65">
        <v>179.28</v>
      </c>
      <c r="H519" s="64"/>
      <c r="I519" s="48">
        <f>G519+E519</f>
        <v>10378.630000000001</v>
      </c>
      <c r="J519" s="9">
        <f>E519*5000</f>
        <v>50996750</v>
      </c>
      <c r="K519" s="9">
        <f t="shared" si="30"/>
        <v>896400</v>
      </c>
    </row>
    <row r="520" spans="1:11" ht="18.75" x14ac:dyDescent="0.25">
      <c r="A520" s="119"/>
      <c r="B520" s="42">
        <v>44</v>
      </c>
      <c r="C520" s="43" t="s">
        <v>691</v>
      </c>
      <c r="D520" s="58" t="s">
        <v>654</v>
      </c>
      <c r="E520" s="65">
        <v>17607.93</v>
      </c>
      <c r="F520" s="64"/>
      <c r="G520" s="65">
        <v>680.5</v>
      </c>
      <c r="H520" s="64"/>
      <c r="I520" s="48">
        <f>G520+E520</f>
        <v>18288.43</v>
      </c>
      <c r="J520" s="9">
        <f t="shared" si="31"/>
        <v>88039650</v>
      </c>
      <c r="K520" s="9">
        <f t="shared" si="30"/>
        <v>3402500</v>
      </c>
    </row>
    <row r="521" spans="1:11" ht="18.75" x14ac:dyDescent="0.25">
      <c r="A521" s="119"/>
      <c r="B521" s="42">
        <v>45</v>
      </c>
      <c r="C521" s="43" t="s">
        <v>692</v>
      </c>
      <c r="D521" s="58" t="s">
        <v>654</v>
      </c>
      <c r="E521" s="65">
        <v>2084.2399999999998</v>
      </c>
      <c r="F521" s="64"/>
      <c r="G521" s="65">
        <v>1128.72</v>
      </c>
      <c r="H521" s="64"/>
      <c r="I521" s="48">
        <f>G521+E521</f>
        <v>3212.96</v>
      </c>
      <c r="J521" s="9">
        <f t="shared" si="31"/>
        <v>10421199.999999998</v>
      </c>
      <c r="K521" s="9">
        <f t="shared" si="30"/>
        <v>5643600</v>
      </c>
    </row>
    <row r="522" spans="1:11" ht="18.75" x14ac:dyDescent="0.25">
      <c r="A522" s="119"/>
      <c r="B522" s="42">
        <v>46</v>
      </c>
      <c r="C522" s="43" t="s">
        <v>693</v>
      </c>
      <c r="D522" s="58" t="s">
        <v>654</v>
      </c>
      <c r="E522" s="65">
        <v>6427.72</v>
      </c>
      <c r="F522" s="64"/>
      <c r="G522" s="65">
        <v>4050.31</v>
      </c>
      <c r="H522" s="64"/>
      <c r="I522" s="48">
        <f>G522+E522</f>
        <v>10478.030000000001</v>
      </c>
      <c r="J522" s="9">
        <f t="shared" si="31"/>
        <v>32138600</v>
      </c>
      <c r="K522" s="9">
        <f t="shared" si="30"/>
        <v>20251550</v>
      </c>
    </row>
    <row r="523" spans="1:11" ht="18.75" x14ac:dyDescent="0.25">
      <c r="A523" s="119"/>
      <c r="B523" s="42">
        <v>47</v>
      </c>
      <c r="C523" s="43" t="s">
        <v>694</v>
      </c>
      <c r="D523" s="58" t="s">
        <v>654</v>
      </c>
      <c r="E523" s="65">
        <v>678.18</v>
      </c>
      <c r="F523" s="64"/>
      <c r="G523" s="65">
        <v>0</v>
      </c>
      <c r="H523" s="64"/>
      <c r="I523" s="48">
        <v>678</v>
      </c>
      <c r="J523" s="9">
        <f t="shared" si="31"/>
        <v>3390899.9999999995</v>
      </c>
      <c r="K523" s="9">
        <v>0</v>
      </c>
    </row>
    <row r="524" spans="1:11" ht="18.75" x14ac:dyDescent="0.25">
      <c r="A524" s="119"/>
      <c r="B524" s="42">
        <v>48</v>
      </c>
      <c r="C524" s="43" t="s">
        <v>695</v>
      </c>
      <c r="D524" s="58" t="s">
        <v>654</v>
      </c>
      <c r="E524" s="65">
        <v>0</v>
      </c>
      <c r="F524" s="64"/>
      <c r="G524" s="65">
        <v>0</v>
      </c>
      <c r="H524" s="64"/>
      <c r="I524" s="48">
        <v>0</v>
      </c>
      <c r="J524" s="9">
        <v>0</v>
      </c>
      <c r="K524" s="9">
        <v>0</v>
      </c>
    </row>
    <row r="525" spans="1:11" ht="18.75" x14ac:dyDescent="0.25">
      <c r="A525" s="119"/>
      <c r="B525" s="42">
        <v>49</v>
      </c>
      <c r="C525" s="43" t="s">
        <v>696</v>
      </c>
      <c r="D525" s="58" t="s">
        <v>654</v>
      </c>
      <c r="E525" s="65">
        <v>10864.86</v>
      </c>
      <c r="F525" s="64"/>
      <c r="G525" s="65">
        <v>70436.23</v>
      </c>
      <c r="H525" s="64"/>
      <c r="I525" s="48">
        <f>G525+E525</f>
        <v>81301.09</v>
      </c>
      <c r="J525" s="9">
        <f>E525*5000</f>
        <v>54324300</v>
      </c>
      <c r="K525" s="9">
        <f>G525*5000</f>
        <v>352181150</v>
      </c>
    </row>
    <row r="526" spans="1:11" ht="18.75" x14ac:dyDescent="0.25">
      <c r="A526" s="119"/>
      <c r="B526" s="42">
        <v>50</v>
      </c>
      <c r="C526" s="43" t="s">
        <v>697</v>
      </c>
      <c r="D526" s="58" t="s">
        <v>654</v>
      </c>
      <c r="E526" s="65">
        <v>2229.1</v>
      </c>
      <c r="F526" s="64"/>
      <c r="G526" s="65">
        <v>0</v>
      </c>
      <c r="H526" s="64"/>
      <c r="I526" s="48">
        <v>2229</v>
      </c>
      <c r="J526" s="9">
        <f>E526*5000</f>
        <v>11145500</v>
      </c>
      <c r="K526" s="9">
        <v>0</v>
      </c>
    </row>
    <row r="527" spans="1:11" ht="18.75" x14ac:dyDescent="0.25">
      <c r="A527" s="119"/>
      <c r="B527" s="42">
        <v>51</v>
      </c>
      <c r="C527" s="43" t="s">
        <v>698</v>
      </c>
      <c r="D527" s="58" t="s">
        <v>654</v>
      </c>
      <c r="E527" s="65">
        <v>0</v>
      </c>
      <c r="F527" s="64"/>
      <c r="G527" s="65">
        <v>4288.2299999999996</v>
      </c>
      <c r="H527" s="64"/>
      <c r="I527" s="48">
        <v>4288</v>
      </c>
      <c r="J527" s="9">
        <v>0</v>
      </c>
      <c r="K527" s="9">
        <f>G527*5000</f>
        <v>21441149.999999996</v>
      </c>
    </row>
    <row r="528" spans="1:11" ht="18.75" x14ac:dyDescent="0.25">
      <c r="A528" s="119"/>
      <c r="B528" s="42">
        <v>52</v>
      </c>
      <c r="C528" s="43" t="s">
        <v>699</v>
      </c>
      <c r="D528" s="58" t="s">
        <v>654</v>
      </c>
      <c r="E528" s="65">
        <v>927.75</v>
      </c>
      <c r="F528" s="64"/>
      <c r="G528" s="65">
        <v>1312.61</v>
      </c>
      <c r="H528" s="64"/>
      <c r="I528" s="48">
        <f>G528+E528</f>
        <v>2240.3599999999997</v>
      </c>
      <c r="J528" s="9">
        <f>E528*5000</f>
        <v>4638750</v>
      </c>
      <c r="K528" s="9">
        <f>G528*5000</f>
        <v>6563049.9999999991</v>
      </c>
    </row>
    <row r="529" spans="1:11" ht="18.75" x14ac:dyDescent="0.25">
      <c r="A529" s="119"/>
      <c r="B529" s="42">
        <v>53</v>
      </c>
      <c r="C529" s="43" t="s">
        <v>653</v>
      </c>
      <c r="D529" s="58" t="s">
        <v>654</v>
      </c>
      <c r="E529" s="65">
        <v>0</v>
      </c>
      <c r="F529" s="64"/>
      <c r="G529" s="65">
        <v>0</v>
      </c>
      <c r="H529" s="64"/>
      <c r="I529" s="48">
        <v>0</v>
      </c>
      <c r="J529" s="9">
        <v>0</v>
      </c>
      <c r="K529" s="9">
        <v>0</v>
      </c>
    </row>
    <row r="530" spans="1:11" ht="18.75" x14ac:dyDescent="0.25">
      <c r="A530" s="119"/>
      <c r="B530" s="42">
        <v>54</v>
      </c>
      <c r="C530" s="43" t="s">
        <v>700</v>
      </c>
      <c r="D530" s="58" t="s">
        <v>654</v>
      </c>
      <c r="E530" s="65">
        <v>898.34</v>
      </c>
      <c r="F530" s="64"/>
      <c r="G530" s="65">
        <v>0</v>
      </c>
      <c r="H530" s="64"/>
      <c r="I530" s="48">
        <v>898</v>
      </c>
      <c r="J530" s="9">
        <f>E530*5000</f>
        <v>4491700</v>
      </c>
      <c r="K530" s="9">
        <v>0</v>
      </c>
    </row>
    <row r="531" spans="1:11" ht="18.75" x14ac:dyDescent="0.25">
      <c r="A531" s="119"/>
      <c r="B531" s="42">
        <v>55</v>
      </c>
      <c r="C531" s="43" t="s">
        <v>687</v>
      </c>
      <c r="D531" s="58" t="s">
        <v>654</v>
      </c>
      <c r="E531" s="65">
        <v>0</v>
      </c>
      <c r="F531" s="64"/>
      <c r="G531" s="65">
        <v>0</v>
      </c>
      <c r="H531" s="64"/>
      <c r="I531" s="48">
        <v>0</v>
      </c>
      <c r="J531" s="9">
        <v>0</v>
      </c>
      <c r="K531" s="9">
        <v>0</v>
      </c>
    </row>
    <row r="532" spans="1:11" ht="18.75" x14ac:dyDescent="0.25">
      <c r="A532" s="119"/>
      <c r="B532" s="42">
        <v>56</v>
      </c>
      <c r="C532" s="43" t="s">
        <v>701</v>
      </c>
      <c r="D532" s="58" t="s">
        <v>654</v>
      </c>
      <c r="E532" s="65">
        <v>2295.62</v>
      </c>
      <c r="F532" s="64"/>
      <c r="G532" s="65">
        <v>0</v>
      </c>
      <c r="H532" s="64"/>
      <c r="I532" s="48">
        <v>2296</v>
      </c>
      <c r="J532" s="9">
        <f>E532*5000</f>
        <v>11478100</v>
      </c>
      <c r="K532" s="9">
        <v>0</v>
      </c>
    </row>
    <row r="533" spans="1:11" ht="18.75" x14ac:dyDescent="0.25">
      <c r="A533" s="119"/>
      <c r="B533" s="42">
        <v>57</v>
      </c>
      <c r="C533" s="43" t="s">
        <v>702</v>
      </c>
      <c r="D533" s="58" t="s">
        <v>57</v>
      </c>
      <c r="E533" s="63"/>
      <c r="F533" s="64">
        <v>1240.3699999999999</v>
      </c>
      <c r="G533" s="63"/>
      <c r="H533" s="64">
        <v>281.63</v>
      </c>
      <c r="I533" s="48">
        <f>H533+F533</f>
        <v>1522</v>
      </c>
      <c r="J533" s="9">
        <f>F533*2000</f>
        <v>2480740</v>
      </c>
      <c r="K533" s="9">
        <f>H533*2000</f>
        <v>563260</v>
      </c>
    </row>
    <row r="534" spans="1:11" ht="18.75" x14ac:dyDescent="0.25">
      <c r="A534" s="119"/>
      <c r="B534" s="42">
        <v>58</v>
      </c>
      <c r="C534" s="43" t="s">
        <v>703</v>
      </c>
      <c r="D534" s="58" t="s">
        <v>57</v>
      </c>
      <c r="E534" s="63"/>
      <c r="F534" s="64">
        <v>859.21</v>
      </c>
      <c r="G534" s="63"/>
      <c r="H534" s="64">
        <v>73.77</v>
      </c>
      <c r="I534" s="48">
        <f>H534+F533</f>
        <v>1314.1399999999999</v>
      </c>
      <c r="J534" s="9">
        <f>F534*2000</f>
        <v>1718420</v>
      </c>
      <c r="K534" s="9">
        <f>H534*2000</f>
        <v>147540</v>
      </c>
    </row>
    <row r="535" spans="1:11" ht="18.75" x14ac:dyDescent="0.25">
      <c r="A535" s="119"/>
      <c r="B535" s="42">
        <v>59</v>
      </c>
      <c r="C535" s="43" t="s">
        <v>704</v>
      </c>
      <c r="D535" s="58" t="s">
        <v>57</v>
      </c>
      <c r="E535" s="63"/>
      <c r="F535" s="64">
        <v>0</v>
      </c>
      <c r="G535" s="63"/>
      <c r="H535" s="64">
        <v>68.900000000000006</v>
      </c>
      <c r="I535" s="48">
        <v>69</v>
      </c>
      <c r="J535" s="9">
        <v>0</v>
      </c>
      <c r="K535" s="9">
        <f>H535*2000</f>
        <v>137800</v>
      </c>
    </row>
    <row r="536" spans="1:11" ht="18.75" x14ac:dyDescent="0.25">
      <c r="A536" s="119"/>
      <c r="B536" s="42">
        <v>60</v>
      </c>
      <c r="C536" s="43" t="s">
        <v>705</v>
      </c>
      <c r="D536" s="58" t="s">
        <v>57</v>
      </c>
      <c r="E536" s="63"/>
      <c r="F536" s="64">
        <v>1240.8599999999999</v>
      </c>
      <c r="G536" s="63"/>
      <c r="H536" s="64">
        <v>324.8</v>
      </c>
      <c r="I536" s="48">
        <f>H536+F536</f>
        <v>1565.6599999999999</v>
      </c>
      <c r="J536" s="9">
        <f>F536*2500</f>
        <v>3102149.9999999995</v>
      </c>
      <c r="K536" s="9">
        <f>H536*2500</f>
        <v>812000</v>
      </c>
    </row>
    <row r="537" spans="1:11" ht="18.75" x14ac:dyDescent="0.25">
      <c r="A537" s="119"/>
      <c r="B537" s="42">
        <v>61</v>
      </c>
      <c r="C537" s="43" t="s">
        <v>706</v>
      </c>
      <c r="D537" s="58" t="s">
        <v>442</v>
      </c>
      <c r="E537" s="63"/>
      <c r="F537" s="64">
        <v>1319</v>
      </c>
      <c r="G537" s="63"/>
      <c r="H537" s="64">
        <v>2050</v>
      </c>
      <c r="I537" s="48">
        <f>H537+F537</f>
        <v>3369</v>
      </c>
      <c r="J537" s="9">
        <f>F537*700</f>
        <v>923300</v>
      </c>
      <c r="K537" s="9">
        <f>H537*700</f>
        <v>1435000</v>
      </c>
    </row>
    <row r="538" spans="1:11" ht="18.75" x14ac:dyDescent="0.25">
      <c r="A538" s="119"/>
      <c r="B538" s="42">
        <v>62</v>
      </c>
      <c r="C538" s="43" t="s">
        <v>707</v>
      </c>
      <c r="D538" s="58" t="s">
        <v>708</v>
      </c>
      <c r="E538" s="63"/>
      <c r="F538" s="64">
        <v>0</v>
      </c>
      <c r="G538" s="63"/>
      <c r="H538" s="64">
        <v>4865</v>
      </c>
      <c r="I538" s="48">
        <v>4865</v>
      </c>
      <c r="J538" s="9">
        <v>0</v>
      </c>
      <c r="K538" s="9">
        <f>H538*1000</f>
        <v>4865000</v>
      </c>
    </row>
    <row r="539" spans="1:11" ht="18.75" x14ac:dyDescent="0.25">
      <c r="A539" s="119"/>
      <c r="B539" s="42">
        <v>63</v>
      </c>
      <c r="C539" s="43" t="s">
        <v>709</v>
      </c>
      <c r="D539" s="58" t="s">
        <v>442</v>
      </c>
      <c r="E539" s="63"/>
      <c r="F539" s="64">
        <v>870</v>
      </c>
      <c r="G539" s="63"/>
      <c r="H539" s="64">
        <v>2300</v>
      </c>
      <c r="I539" s="48">
        <f>H539+F539</f>
        <v>3170</v>
      </c>
      <c r="J539" s="9">
        <f>F539*700</f>
        <v>609000</v>
      </c>
      <c r="K539" s="9">
        <f>H539*700</f>
        <v>1610000</v>
      </c>
    </row>
    <row r="540" spans="1:11" ht="18.75" x14ac:dyDescent="0.25">
      <c r="A540" s="119"/>
      <c r="B540" s="42">
        <v>64</v>
      </c>
      <c r="C540" s="43" t="s">
        <v>668</v>
      </c>
      <c r="D540" s="58" t="s">
        <v>665</v>
      </c>
      <c r="E540" s="63"/>
      <c r="F540" s="64">
        <v>842</v>
      </c>
      <c r="G540" s="63"/>
      <c r="H540" s="64">
        <v>2225</v>
      </c>
      <c r="I540" s="48">
        <f>H540+F540</f>
        <v>3067</v>
      </c>
      <c r="J540" s="9">
        <f>F540*1000</f>
        <v>842000</v>
      </c>
      <c r="K540" s="9">
        <f>H540*1000</f>
        <v>2225000</v>
      </c>
    </row>
    <row r="541" spans="1:11" ht="18.75" x14ac:dyDescent="0.25">
      <c r="A541" s="119"/>
      <c r="B541" s="42">
        <v>65</v>
      </c>
      <c r="C541" s="43" t="s">
        <v>677</v>
      </c>
      <c r="D541" s="58" t="s">
        <v>442</v>
      </c>
      <c r="E541" s="63"/>
      <c r="F541" s="64">
        <v>0</v>
      </c>
      <c r="G541" s="63"/>
      <c r="H541" s="64">
        <v>3000</v>
      </c>
      <c r="I541" s="48">
        <v>3000</v>
      </c>
      <c r="J541" s="9">
        <v>0</v>
      </c>
      <c r="K541" s="9">
        <f>H541*700</f>
        <v>2100000</v>
      </c>
    </row>
    <row r="542" spans="1:11" ht="18.75" x14ac:dyDescent="0.25">
      <c r="A542" s="119"/>
      <c r="B542" s="42">
        <v>66</v>
      </c>
      <c r="C542" s="43" t="s">
        <v>709</v>
      </c>
      <c r="D542" s="58" t="s">
        <v>442</v>
      </c>
      <c r="E542" s="63"/>
      <c r="F542" s="64">
        <v>920</v>
      </c>
      <c r="G542" s="63"/>
      <c r="H542" s="64">
        <v>2125</v>
      </c>
      <c r="I542" s="48">
        <f>H542+F542</f>
        <v>3045</v>
      </c>
      <c r="J542" s="9">
        <f>F542*700</f>
        <v>644000</v>
      </c>
      <c r="K542" s="9">
        <f>H542*700</f>
        <v>1487500</v>
      </c>
    </row>
    <row r="543" spans="1:11" ht="18.75" x14ac:dyDescent="0.25">
      <c r="A543" s="119"/>
      <c r="B543" s="42">
        <v>67</v>
      </c>
      <c r="C543" s="43" t="s">
        <v>709</v>
      </c>
      <c r="D543" s="58" t="s">
        <v>442</v>
      </c>
      <c r="E543" s="63"/>
      <c r="F543" s="64">
        <v>2213</v>
      </c>
      <c r="G543" s="63"/>
      <c r="H543" s="64">
        <v>4150</v>
      </c>
      <c r="I543" s="48">
        <f>H543+F543</f>
        <v>6363</v>
      </c>
      <c r="J543" s="9">
        <f>F543*700</f>
        <v>1549100</v>
      </c>
      <c r="K543" s="9">
        <f>H543*700</f>
        <v>2905000</v>
      </c>
    </row>
    <row r="544" spans="1:11" ht="18.75" x14ac:dyDescent="0.25">
      <c r="A544" s="119"/>
      <c r="B544" s="42">
        <v>68</v>
      </c>
      <c r="C544" s="43" t="s">
        <v>710</v>
      </c>
      <c r="D544" s="58" t="s">
        <v>665</v>
      </c>
      <c r="E544" s="63"/>
      <c r="F544" s="64">
        <v>0</v>
      </c>
      <c r="G544" s="63"/>
      <c r="H544" s="64">
        <v>952</v>
      </c>
      <c r="I544" s="48">
        <v>952</v>
      </c>
      <c r="J544" s="9">
        <v>0</v>
      </c>
      <c r="K544" s="9">
        <f>H544*1000</f>
        <v>952000</v>
      </c>
    </row>
    <row r="545" spans="1:11" ht="18.75" x14ac:dyDescent="0.25">
      <c r="A545" s="119"/>
      <c r="B545" s="42">
        <v>69</v>
      </c>
      <c r="C545" s="43" t="s">
        <v>711</v>
      </c>
      <c r="D545" s="58" t="s">
        <v>442</v>
      </c>
      <c r="E545" s="63"/>
      <c r="F545" s="64">
        <v>0</v>
      </c>
      <c r="G545" s="63"/>
      <c r="H545" s="64">
        <v>1000</v>
      </c>
      <c r="I545" s="48">
        <v>1000</v>
      </c>
      <c r="J545" s="9">
        <v>0</v>
      </c>
      <c r="K545" s="9">
        <f>H545*700</f>
        <v>700000</v>
      </c>
    </row>
    <row r="546" spans="1:11" ht="18.75" x14ac:dyDescent="0.25">
      <c r="A546" s="119"/>
      <c r="B546" s="42">
        <v>70</v>
      </c>
      <c r="C546" s="43" t="s">
        <v>712</v>
      </c>
      <c r="D546" s="58" t="s">
        <v>442</v>
      </c>
      <c r="E546" s="63"/>
      <c r="F546" s="64">
        <v>0</v>
      </c>
      <c r="G546" s="63"/>
      <c r="H546" s="64">
        <v>0</v>
      </c>
      <c r="I546" s="48">
        <v>0</v>
      </c>
      <c r="J546" s="9">
        <v>0</v>
      </c>
      <c r="K546" s="9">
        <v>0</v>
      </c>
    </row>
    <row r="547" spans="1:11" ht="18.75" x14ac:dyDescent="0.25">
      <c r="A547" s="119"/>
      <c r="B547" s="42">
        <v>71</v>
      </c>
      <c r="C547" s="43" t="s">
        <v>713</v>
      </c>
      <c r="D547" s="58" t="s">
        <v>442</v>
      </c>
      <c r="E547" s="63"/>
      <c r="F547" s="64">
        <v>2088</v>
      </c>
      <c r="G547" s="63"/>
      <c r="H547" s="64">
        <v>1063</v>
      </c>
      <c r="I547" s="48">
        <f>H547+F547</f>
        <v>3151</v>
      </c>
      <c r="J547" s="9">
        <f>F547*700</f>
        <v>1461600</v>
      </c>
      <c r="K547" s="9">
        <f>H547*700</f>
        <v>744100</v>
      </c>
    </row>
    <row r="548" spans="1:11" ht="18.75" x14ac:dyDescent="0.25">
      <c r="A548" s="119"/>
      <c r="B548" s="42">
        <v>72</v>
      </c>
      <c r="C548" s="43" t="s">
        <v>714</v>
      </c>
      <c r="D548" s="58" t="s">
        <v>442</v>
      </c>
      <c r="E548" s="63"/>
      <c r="F548" s="64">
        <v>0</v>
      </c>
      <c r="G548" s="63"/>
      <c r="H548" s="64">
        <v>2015</v>
      </c>
      <c r="I548" s="48">
        <v>2015</v>
      </c>
      <c r="J548" s="9">
        <v>0</v>
      </c>
      <c r="K548" s="9">
        <f>H548*700</f>
        <v>1410500</v>
      </c>
    </row>
    <row r="549" spans="1:11" ht="18.75" x14ac:dyDescent="0.25">
      <c r="A549" s="119"/>
      <c r="B549" s="42">
        <v>73</v>
      </c>
      <c r="C549" s="43" t="s">
        <v>715</v>
      </c>
      <c r="D549" s="58" t="s">
        <v>442</v>
      </c>
      <c r="E549" s="63"/>
      <c r="F549" s="64">
        <v>1500</v>
      </c>
      <c r="G549" s="63"/>
      <c r="H549" s="64">
        <v>0</v>
      </c>
      <c r="I549" s="48">
        <v>1500</v>
      </c>
      <c r="J549" s="9">
        <f>F549*700</f>
        <v>1050000</v>
      </c>
      <c r="K549" s="9">
        <v>0</v>
      </c>
    </row>
    <row r="550" spans="1:11" ht="18.75" x14ac:dyDescent="0.25">
      <c r="A550" s="119"/>
      <c r="B550" s="42">
        <v>74</v>
      </c>
      <c r="C550" s="43" t="s">
        <v>716</v>
      </c>
      <c r="D550" s="58" t="s">
        <v>665</v>
      </c>
      <c r="E550" s="63"/>
      <c r="F550" s="64">
        <v>0</v>
      </c>
      <c r="G550" s="63"/>
      <c r="H550" s="64">
        <v>0</v>
      </c>
      <c r="I550" s="48">
        <v>0</v>
      </c>
      <c r="J550" s="9">
        <v>0</v>
      </c>
      <c r="K550" s="9">
        <v>0</v>
      </c>
    </row>
    <row r="551" spans="1:11" ht="18.75" x14ac:dyDescent="0.25">
      <c r="A551" s="119"/>
      <c r="B551" s="42">
        <v>75</v>
      </c>
      <c r="C551" s="43" t="s">
        <v>717</v>
      </c>
      <c r="D551" s="58" t="s">
        <v>442</v>
      </c>
      <c r="E551" s="63"/>
      <c r="F551" s="64">
        <v>0</v>
      </c>
      <c r="G551" s="63"/>
      <c r="H551" s="64">
        <v>3075</v>
      </c>
      <c r="I551" s="48">
        <v>3075</v>
      </c>
      <c r="J551" s="9">
        <f>H551*700</f>
        <v>2152500</v>
      </c>
      <c r="K551" s="9">
        <v>0</v>
      </c>
    </row>
    <row r="552" spans="1:11" ht="18.75" x14ac:dyDescent="0.25">
      <c r="A552" s="119"/>
      <c r="B552" s="42">
        <v>76</v>
      </c>
      <c r="C552" s="43" t="s">
        <v>354</v>
      </c>
      <c r="D552" s="58" t="s">
        <v>665</v>
      </c>
      <c r="E552" s="63"/>
      <c r="F552" s="64">
        <v>0</v>
      </c>
      <c r="G552" s="63"/>
      <c r="H552" s="64">
        <v>0</v>
      </c>
      <c r="I552" s="48">
        <v>0</v>
      </c>
      <c r="J552" s="9">
        <v>0</v>
      </c>
      <c r="K552" s="9">
        <v>0</v>
      </c>
    </row>
    <row r="553" spans="1:11" ht="18.75" x14ac:dyDescent="0.25">
      <c r="A553" s="119"/>
      <c r="B553" s="42">
        <v>77</v>
      </c>
      <c r="C553" s="43" t="s">
        <v>718</v>
      </c>
      <c r="D553" s="58" t="s">
        <v>442</v>
      </c>
      <c r="E553" s="63"/>
      <c r="F553" s="64">
        <v>2000</v>
      </c>
      <c r="G553" s="63"/>
      <c r="H553" s="64">
        <v>0</v>
      </c>
      <c r="I553" s="48">
        <v>2000</v>
      </c>
      <c r="J553" s="9">
        <f>F553*700</f>
        <v>1400000</v>
      </c>
      <c r="K553" s="9">
        <v>0</v>
      </c>
    </row>
    <row r="554" spans="1:11" ht="18.75" x14ac:dyDescent="0.25">
      <c r="A554" s="119"/>
      <c r="B554" s="42">
        <v>78</v>
      </c>
      <c r="C554" s="43" t="s">
        <v>719</v>
      </c>
      <c r="D554" s="58" t="s">
        <v>442</v>
      </c>
      <c r="E554" s="63"/>
      <c r="F554" s="64">
        <v>0</v>
      </c>
      <c r="G554" s="63"/>
      <c r="H554" s="64">
        <v>0</v>
      </c>
      <c r="I554" s="48">
        <v>0</v>
      </c>
      <c r="J554" s="9">
        <v>0</v>
      </c>
      <c r="K554" s="9">
        <v>0</v>
      </c>
    </row>
    <row r="555" spans="1:11" ht="18.75" x14ac:dyDescent="0.25">
      <c r="A555" s="119"/>
      <c r="B555" s="42">
        <v>79</v>
      </c>
      <c r="C555" s="43" t="s">
        <v>674</v>
      </c>
      <c r="D555" s="58" t="s">
        <v>665</v>
      </c>
      <c r="E555" s="63"/>
      <c r="F555" s="64">
        <v>0</v>
      </c>
      <c r="G555" s="63"/>
      <c r="H555" s="64">
        <v>0</v>
      </c>
      <c r="I555" s="48">
        <v>0</v>
      </c>
      <c r="J555" s="9">
        <v>0</v>
      </c>
      <c r="K555" s="9">
        <v>0</v>
      </c>
    </row>
    <row r="556" spans="1:11" ht="18.75" x14ac:dyDescent="0.25">
      <c r="A556" s="119"/>
      <c r="B556" s="42">
        <v>80</v>
      </c>
      <c r="C556" s="43" t="s">
        <v>720</v>
      </c>
      <c r="D556" s="58" t="s">
        <v>442</v>
      </c>
      <c r="E556" s="63"/>
      <c r="F556" s="64">
        <v>3000</v>
      </c>
      <c r="G556" s="63"/>
      <c r="H556" s="64">
        <v>0</v>
      </c>
      <c r="I556" s="48">
        <v>3000</v>
      </c>
      <c r="J556" s="9">
        <f>F556*700</f>
        <v>2100000</v>
      </c>
      <c r="K556" s="9">
        <v>0</v>
      </c>
    </row>
    <row r="557" spans="1:11" ht="18.75" x14ac:dyDescent="0.25">
      <c r="A557" s="119"/>
      <c r="B557" s="42">
        <v>81</v>
      </c>
      <c r="C557" s="43" t="s">
        <v>721</v>
      </c>
      <c r="D557" s="58" t="s">
        <v>442</v>
      </c>
      <c r="E557" s="63"/>
      <c r="F557" s="64">
        <v>2500</v>
      </c>
      <c r="G557" s="63"/>
      <c r="H557" s="64">
        <v>0</v>
      </c>
      <c r="I557" s="48">
        <v>2500</v>
      </c>
      <c r="J557" s="9">
        <f>F557*700</f>
        <v>1750000</v>
      </c>
      <c r="K557" s="9">
        <v>0</v>
      </c>
    </row>
    <row r="558" spans="1:11" ht="18.75" x14ac:dyDescent="0.25">
      <c r="A558" s="119"/>
      <c r="B558" s="42">
        <v>82</v>
      </c>
      <c r="C558" s="43" t="s">
        <v>722</v>
      </c>
      <c r="D558" s="58" t="s">
        <v>665</v>
      </c>
      <c r="E558" s="63"/>
      <c r="F558" s="64">
        <v>22250</v>
      </c>
      <c r="G558" s="63"/>
      <c r="H558" s="64">
        <v>1135</v>
      </c>
      <c r="I558" s="48">
        <f>H558+F558</f>
        <v>23385</v>
      </c>
      <c r="J558" s="9">
        <f>F558*1000</f>
        <v>22250000</v>
      </c>
      <c r="K558" s="9">
        <f>H558*1000</f>
        <v>1135000</v>
      </c>
    </row>
    <row r="559" spans="1:11" ht="18.75" x14ac:dyDescent="0.25">
      <c r="A559" s="119"/>
      <c r="B559" s="42">
        <v>83</v>
      </c>
      <c r="C559" s="43" t="s">
        <v>707</v>
      </c>
      <c r="D559" s="58" t="s">
        <v>665</v>
      </c>
      <c r="E559" s="63"/>
      <c r="F559" s="64">
        <v>750</v>
      </c>
      <c r="G559" s="63"/>
      <c r="H559" s="64">
        <v>0</v>
      </c>
      <c r="I559" s="48">
        <v>750</v>
      </c>
      <c r="J559" s="9">
        <f>F559*1000</f>
        <v>750000</v>
      </c>
      <c r="K559" s="9">
        <v>0</v>
      </c>
    </row>
    <row r="560" spans="1:11" ht="18.75" x14ac:dyDescent="0.25">
      <c r="A560" s="119"/>
      <c r="B560" s="42">
        <v>84</v>
      </c>
      <c r="C560" s="43" t="s">
        <v>723</v>
      </c>
      <c r="D560" s="58" t="s">
        <v>442</v>
      </c>
      <c r="E560" s="63"/>
      <c r="F560" s="64">
        <v>0</v>
      </c>
      <c r="G560" s="63"/>
      <c r="H560" s="64">
        <v>1500</v>
      </c>
      <c r="I560" s="48">
        <v>1500</v>
      </c>
      <c r="J560" s="9">
        <f>H560*700</f>
        <v>1050000</v>
      </c>
      <c r="K560" s="9">
        <v>0</v>
      </c>
    </row>
    <row r="561" spans="1:11" ht="18.75" x14ac:dyDescent="0.25">
      <c r="A561" s="119"/>
      <c r="B561" s="42">
        <v>85</v>
      </c>
      <c r="C561" s="43" t="s">
        <v>724</v>
      </c>
      <c r="D561" s="58" t="s">
        <v>442</v>
      </c>
      <c r="E561" s="63"/>
      <c r="F561" s="64">
        <v>0</v>
      </c>
      <c r="G561" s="63"/>
      <c r="H561" s="64">
        <v>0</v>
      </c>
      <c r="I561" s="48">
        <v>0</v>
      </c>
      <c r="J561" s="9">
        <v>0</v>
      </c>
      <c r="K561" s="9">
        <v>0</v>
      </c>
    </row>
    <row r="562" spans="1:11" ht="18.75" x14ac:dyDescent="0.25">
      <c r="A562" s="119"/>
      <c r="B562" s="42">
        <v>86</v>
      </c>
      <c r="C562" s="43" t="s">
        <v>725</v>
      </c>
      <c r="D562" s="58" t="s">
        <v>442</v>
      </c>
      <c r="E562" s="63"/>
      <c r="F562" s="64">
        <v>1000</v>
      </c>
      <c r="G562" s="63"/>
      <c r="H562" s="64">
        <v>0</v>
      </c>
      <c r="I562" s="48">
        <v>1000</v>
      </c>
      <c r="J562" s="9">
        <f>F562*700</f>
        <v>700000</v>
      </c>
      <c r="K562" s="9">
        <v>0</v>
      </c>
    </row>
    <row r="563" spans="1:11" ht="18.75" x14ac:dyDescent="0.25">
      <c r="A563" s="119"/>
      <c r="B563" s="42">
        <v>87</v>
      </c>
      <c r="C563" s="43" t="s">
        <v>726</v>
      </c>
      <c r="D563" s="58" t="s">
        <v>442</v>
      </c>
      <c r="E563" s="63"/>
      <c r="F563" s="64">
        <v>1500</v>
      </c>
      <c r="G563" s="63"/>
      <c r="H563" s="64">
        <v>0</v>
      </c>
      <c r="I563" s="48">
        <v>1500</v>
      </c>
      <c r="J563" s="9">
        <f>F563*700</f>
        <v>1050000</v>
      </c>
      <c r="K563" s="9">
        <v>0</v>
      </c>
    </row>
    <row r="564" spans="1:11" ht="18.75" x14ac:dyDescent="0.25">
      <c r="A564" s="119"/>
      <c r="B564" s="42">
        <v>88</v>
      </c>
      <c r="C564" s="43" t="s">
        <v>727</v>
      </c>
      <c r="D564" s="58" t="s">
        <v>57</v>
      </c>
      <c r="E564" s="63"/>
      <c r="F564" s="64">
        <v>0</v>
      </c>
      <c r="G564" s="63"/>
      <c r="H564" s="64">
        <v>0</v>
      </c>
      <c r="I564" s="48">
        <v>0</v>
      </c>
      <c r="J564" s="9">
        <v>0</v>
      </c>
      <c r="K564" s="9">
        <v>0</v>
      </c>
    </row>
    <row r="565" spans="1:11" ht="18.75" x14ac:dyDescent="0.25">
      <c r="A565" s="119"/>
      <c r="B565" s="42">
        <v>89</v>
      </c>
      <c r="C565" s="43" t="s">
        <v>728</v>
      </c>
      <c r="D565" s="58" t="s">
        <v>654</v>
      </c>
      <c r="E565" s="65">
        <v>0</v>
      </c>
      <c r="F565" s="64"/>
      <c r="G565" s="65">
        <v>0</v>
      </c>
      <c r="H565" s="64"/>
      <c r="I565" s="48">
        <v>0</v>
      </c>
      <c r="J565" s="9">
        <v>0</v>
      </c>
      <c r="K565" s="9">
        <v>0</v>
      </c>
    </row>
    <row r="566" spans="1:11" ht="21" x14ac:dyDescent="0.25">
      <c r="A566" s="61" t="s">
        <v>729</v>
      </c>
      <c r="B566" s="42">
        <v>1</v>
      </c>
      <c r="C566" s="42" t="s">
        <v>730</v>
      </c>
      <c r="D566" s="43"/>
      <c r="E566" s="63"/>
      <c r="F566" s="66"/>
      <c r="G566" s="65"/>
      <c r="H566" s="64"/>
      <c r="I566" s="48"/>
      <c r="J566" s="9"/>
      <c r="K566" s="9"/>
    </row>
    <row r="567" spans="1:11" ht="21" x14ac:dyDescent="0.25">
      <c r="A567" s="61" t="s">
        <v>731</v>
      </c>
      <c r="B567" s="42">
        <v>1</v>
      </c>
      <c r="C567" s="42" t="s">
        <v>730</v>
      </c>
      <c r="D567" s="43"/>
      <c r="E567" s="63"/>
      <c r="F567" s="66"/>
      <c r="G567" s="65"/>
      <c r="H567" s="64"/>
      <c r="I567" s="48"/>
      <c r="J567" s="9"/>
      <c r="K567" s="9"/>
    </row>
    <row r="568" spans="1:11" ht="21" x14ac:dyDescent="0.25">
      <c r="A568" s="61" t="s">
        <v>732</v>
      </c>
      <c r="B568" s="42">
        <v>1</v>
      </c>
      <c r="C568" s="42" t="s">
        <v>730</v>
      </c>
      <c r="D568" s="43"/>
      <c r="E568" s="63"/>
      <c r="F568" s="66"/>
      <c r="G568" s="65"/>
      <c r="H568" s="64"/>
      <c r="I568" s="48"/>
      <c r="J568" s="9"/>
      <c r="K568" s="9"/>
    </row>
    <row r="569" spans="1:11" ht="21" x14ac:dyDescent="0.25">
      <c r="A569" s="61" t="s">
        <v>733</v>
      </c>
      <c r="B569" s="42">
        <v>1</v>
      </c>
      <c r="C569" s="42" t="s">
        <v>730</v>
      </c>
      <c r="D569" s="43"/>
      <c r="E569" s="63"/>
      <c r="F569" s="66"/>
      <c r="G569" s="65"/>
      <c r="H569" s="64"/>
      <c r="I569" s="48"/>
      <c r="J569" s="9"/>
      <c r="K569" s="9"/>
    </row>
    <row r="570" spans="1:11" ht="21" x14ac:dyDescent="0.25">
      <c r="A570" s="61" t="s">
        <v>734</v>
      </c>
      <c r="B570" s="42">
        <v>1</v>
      </c>
      <c r="C570" s="42" t="s">
        <v>735</v>
      </c>
      <c r="D570" s="43"/>
      <c r="E570" s="63"/>
      <c r="F570" s="66"/>
      <c r="G570" s="65"/>
      <c r="H570" s="64"/>
      <c r="I570" s="48"/>
      <c r="J570" s="9"/>
      <c r="K570" s="9"/>
    </row>
    <row r="571" spans="1:11" ht="26.25" customHeight="1" x14ac:dyDescent="0.25">
      <c r="A571" s="121" t="s">
        <v>62</v>
      </c>
      <c r="B571" s="121"/>
      <c r="C571" s="121"/>
      <c r="D571" s="121"/>
      <c r="E571" s="74">
        <f>SUM(E5:E570)</f>
        <v>9381091.4299999978</v>
      </c>
      <c r="F571" s="74">
        <f t="shared" ref="F571:K571" si="32">SUM(F5:F570)</f>
        <v>1318583.4400000002</v>
      </c>
      <c r="G571" s="74">
        <f t="shared" si="32"/>
        <v>3932082.8199999994</v>
      </c>
      <c r="H571" s="74">
        <f t="shared" si="32"/>
        <v>926685.57000000007</v>
      </c>
      <c r="I571" s="74">
        <f t="shared" si="32"/>
        <v>15221297.410000002</v>
      </c>
      <c r="J571" s="74">
        <f t="shared" si="32"/>
        <v>16585157909</v>
      </c>
      <c r="K571" s="74">
        <f t="shared" si="32"/>
        <v>40563044648</v>
      </c>
    </row>
    <row r="572" spans="1:11" ht="40.5" customHeight="1" x14ac:dyDescent="0.25">
      <c r="A572" s="67"/>
      <c r="B572" s="67"/>
      <c r="C572" s="67"/>
      <c r="D572" s="67"/>
      <c r="E572" s="69"/>
      <c r="F572" s="69"/>
      <c r="G572" s="69"/>
      <c r="H572" s="69"/>
      <c r="I572" s="69"/>
      <c r="J572" s="69"/>
      <c r="K572" s="69"/>
    </row>
    <row r="573" spans="1:11" ht="40.5" customHeight="1" x14ac:dyDescent="0.25">
      <c r="A573" s="67"/>
      <c r="B573" s="67"/>
      <c r="C573" s="67"/>
      <c r="D573" s="67"/>
      <c r="E573" s="70"/>
      <c r="F573" s="70"/>
      <c r="G573" s="70"/>
      <c r="H573" s="70"/>
      <c r="I573" s="70"/>
      <c r="J573" s="70"/>
      <c r="K573" s="70"/>
    </row>
    <row r="574" spans="1:11" ht="40.5" customHeight="1" x14ac:dyDescent="0.25"/>
    <row r="575" spans="1:11" ht="40.5" customHeight="1" x14ac:dyDescent="0.25"/>
    <row r="576" spans="1:11" ht="40.5" customHeight="1" x14ac:dyDescent="0.25"/>
    <row r="577" ht="40.5" customHeight="1" x14ac:dyDescent="0.25"/>
  </sheetData>
  <mergeCells count="40">
    <mergeCell ref="A571:D571"/>
    <mergeCell ref="G2:H3"/>
    <mergeCell ref="I2:I4"/>
    <mergeCell ref="J2:J4"/>
    <mergeCell ref="K2:K4"/>
    <mergeCell ref="A2:A4"/>
    <mergeCell ref="B2:B4"/>
    <mergeCell ref="C2:C4"/>
    <mergeCell ref="D2:D4"/>
    <mergeCell ref="E2:F3"/>
    <mergeCell ref="A143:A157"/>
    <mergeCell ref="A5:A15"/>
    <mergeCell ref="A16:A34"/>
    <mergeCell ref="A35:A52"/>
    <mergeCell ref="A53:A85"/>
    <mergeCell ref="A86:A91"/>
    <mergeCell ref="A92:A101"/>
    <mergeCell ref="A477:A565"/>
    <mergeCell ref="A208:A228"/>
    <mergeCell ref="A229:A237"/>
    <mergeCell ref="A238:A240"/>
    <mergeCell ref="A241:A247"/>
    <mergeCell ref="A248:A249"/>
    <mergeCell ref="A250:A382"/>
    <mergeCell ref="A1:K1"/>
    <mergeCell ref="A383:A408"/>
    <mergeCell ref="A409:A415"/>
    <mergeCell ref="A416:A447"/>
    <mergeCell ref="A448:A476"/>
    <mergeCell ref="A158:A171"/>
    <mergeCell ref="A172:A186"/>
    <mergeCell ref="A187:A195"/>
    <mergeCell ref="A196:A197"/>
    <mergeCell ref="A198:A202"/>
    <mergeCell ref="A203:A207"/>
    <mergeCell ref="A102:A103"/>
    <mergeCell ref="A104:A109"/>
    <mergeCell ref="A110:A111"/>
    <mergeCell ref="A112:A119"/>
    <mergeCell ref="A120:A14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8"/>
  <sheetViews>
    <sheetView workbookViewId="0">
      <pane xSplit="1" ySplit="4" topLeftCell="B409" activePane="bottomRight" state="frozen"/>
      <selection pane="topRight" activeCell="B1" sqref="B1"/>
      <selection pane="bottomLeft" activeCell="A5" sqref="A5"/>
      <selection pane="bottomRight" activeCell="B414" sqref="B414"/>
    </sheetView>
  </sheetViews>
  <sheetFormatPr defaultColWidth="12.28515625" defaultRowHeight="15" x14ac:dyDescent="0.25"/>
  <cols>
    <col min="1" max="1" width="13.7109375" customWidth="1"/>
    <col min="2" max="2" width="5.5703125" bestFit="1" customWidth="1"/>
    <col min="3" max="3" width="41.140625" customWidth="1"/>
    <col min="4" max="4" width="23.7109375" customWidth="1"/>
    <col min="5" max="6" width="12.7109375" customWidth="1"/>
    <col min="7" max="8" width="11.7109375" customWidth="1"/>
    <col min="9" max="9" width="21.42578125" style="29" bestFit="1" customWidth="1"/>
    <col min="10" max="11" width="18" style="60" bestFit="1" customWidth="1"/>
  </cols>
  <sheetData>
    <row r="1" spans="1:11" ht="66" customHeight="1" x14ac:dyDescent="0.25">
      <c r="A1" s="124" t="s">
        <v>736</v>
      </c>
      <c r="B1" s="125"/>
      <c r="C1" s="125"/>
      <c r="D1" s="125"/>
      <c r="E1" s="125"/>
      <c r="F1" s="125"/>
      <c r="G1" s="125"/>
      <c r="H1" s="125"/>
      <c r="I1" s="125"/>
      <c r="J1" s="125"/>
      <c r="K1" s="126"/>
    </row>
    <row r="2" spans="1:11" ht="13.5" customHeight="1" x14ac:dyDescent="0.25">
      <c r="A2" s="122" t="s">
        <v>737</v>
      </c>
      <c r="B2" s="122" t="s">
        <v>738</v>
      </c>
      <c r="C2" s="122" t="s">
        <v>739</v>
      </c>
      <c r="D2" s="122" t="s">
        <v>81</v>
      </c>
      <c r="E2" s="122" t="s">
        <v>740</v>
      </c>
      <c r="F2" s="122"/>
      <c r="G2" s="122" t="s">
        <v>741</v>
      </c>
      <c r="H2" s="122"/>
      <c r="I2" s="122" t="s">
        <v>742</v>
      </c>
      <c r="J2" s="127" t="s">
        <v>743</v>
      </c>
      <c r="K2" s="127" t="s">
        <v>744</v>
      </c>
    </row>
    <row r="3" spans="1:11" ht="10.5" customHeight="1" x14ac:dyDescent="0.25">
      <c r="A3" s="122"/>
      <c r="B3" s="122"/>
      <c r="C3" s="122"/>
      <c r="D3" s="122"/>
      <c r="E3" s="122"/>
      <c r="F3" s="122"/>
      <c r="G3" s="122"/>
      <c r="H3" s="122"/>
      <c r="I3" s="122"/>
      <c r="J3" s="127"/>
      <c r="K3" s="127"/>
    </row>
    <row r="4" spans="1:11" ht="18.75" customHeight="1" x14ac:dyDescent="0.25">
      <c r="A4" s="122"/>
      <c r="B4" s="122"/>
      <c r="C4" s="122"/>
      <c r="D4" s="122"/>
      <c r="E4" s="41" t="s">
        <v>85</v>
      </c>
      <c r="F4" s="41" t="s">
        <v>84</v>
      </c>
      <c r="G4" s="41" t="s">
        <v>85</v>
      </c>
      <c r="H4" s="41" t="s">
        <v>84</v>
      </c>
      <c r="I4" s="122"/>
      <c r="J4" s="127"/>
      <c r="K4" s="127"/>
    </row>
    <row r="5" spans="1:11" ht="23.25" customHeight="1" x14ac:dyDescent="0.25">
      <c r="A5" s="119" t="s">
        <v>745</v>
      </c>
      <c r="B5" s="42">
        <v>1</v>
      </c>
      <c r="C5" s="43" t="s">
        <v>746</v>
      </c>
      <c r="D5" s="43" t="s">
        <v>747</v>
      </c>
      <c r="E5" s="44"/>
      <c r="F5" s="45">
        <v>4286</v>
      </c>
      <c r="G5" s="46"/>
      <c r="H5" s="47">
        <v>0</v>
      </c>
      <c r="I5" s="48">
        <f>F5+G5</f>
        <v>4286</v>
      </c>
      <c r="J5" s="49">
        <f>F5*700</f>
        <v>3000200</v>
      </c>
      <c r="K5" s="50">
        <v>0</v>
      </c>
    </row>
    <row r="6" spans="1:11" ht="23.25" customHeight="1" x14ac:dyDescent="0.25">
      <c r="A6" s="119"/>
      <c r="B6" s="42">
        <v>2</v>
      </c>
      <c r="C6" s="43" t="s">
        <v>748</v>
      </c>
      <c r="D6" s="43" t="s">
        <v>747</v>
      </c>
      <c r="E6" s="44"/>
      <c r="F6" s="45">
        <v>490</v>
      </c>
      <c r="G6" s="44"/>
      <c r="H6" s="45">
        <v>730</v>
      </c>
      <c r="I6" s="48">
        <f>F6+H6</f>
        <v>1220</v>
      </c>
      <c r="J6" s="49">
        <f t="shared" ref="J6:J12" si="0">F6*700</f>
        <v>343000</v>
      </c>
      <c r="K6" s="49">
        <f t="shared" ref="K6:K15" si="1">H6*700</f>
        <v>511000</v>
      </c>
    </row>
    <row r="7" spans="1:11" ht="23.25" customHeight="1" x14ac:dyDescent="0.25">
      <c r="A7" s="119"/>
      <c r="B7" s="42">
        <v>3</v>
      </c>
      <c r="C7" s="43" t="s">
        <v>749</v>
      </c>
      <c r="D7" s="43" t="s">
        <v>747</v>
      </c>
      <c r="E7" s="44"/>
      <c r="F7" s="45">
        <v>782</v>
      </c>
      <c r="G7" s="44"/>
      <c r="H7" s="45">
        <v>1009</v>
      </c>
      <c r="I7" s="48">
        <f>F7+H7</f>
        <v>1791</v>
      </c>
      <c r="J7" s="49">
        <f t="shared" si="0"/>
        <v>547400</v>
      </c>
      <c r="K7" s="49">
        <f t="shared" si="1"/>
        <v>706300</v>
      </c>
    </row>
    <row r="8" spans="1:11" ht="23.25" customHeight="1" x14ac:dyDescent="0.25">
      <c r="A8" s="119"/>
      <c r="B8" s="42">
        <v>4</v>
      </c>
      <c r="C8" s="43" t="s">
        <v>750</v>
      </c>
      <c r="D8" s="43" t="s">
        <v>747</v>
      </c>
      <c r="E8" s="44"/>
      <c r="F8" s="45">
        <v>2678</v>
      </c>
      <c r="G8" s="44"/>
      <c r="H8" s="45">
        <v>2680</v>
      </c>
      <c r="I8" s="48">
        <f>F8+H8</f>
        <v>5358</v>
      </c>
      <c r="J8" s="49">
        <f t="shared" si="0"/>
        <v>1874600</v>
      </c>
      <c r="K8" s="49">
        <f t="shared" si="1"/>
        <v>1876000</v>
      </c>
    </row>
    <row r="9" spans="1:11" ht="23.25" customHeight="1" x14ac:dyDescent="0.25">
      <c r="A9" s="119"/>
      <c r="B9" s="42">
        <v>5</v>
      </c>
      <c r="C9" s="43" t="s">
        <v>751</v>
      </c>
      <c r="D9" s="43" t="s">
        <v>747</v>
      </c>
      <c r="E9" s="44"/>
      <c r="F9" s="45">
        <v>1067.5</v>
      </c>
      <c r="G9" s="44"/>
      <c r="H9" s="45">
        <v>1424</v>
      </c>
      <c r="I9" s="48">
        <f>F9+H9</f>
        <v>2491.5</v>
      </c>
      <c r="J9" s="49">
        <f t="shared" si="0"/>
        <v>747250</v>
      </c>
      <c r="K9" s="49">
        <f t="shared" si="1"/>
        <v>996800</v>
      </c>
    </row>
    <row r="10" spans="1:11" ht="23.25" customHeight="1" x14ac:dyDescent="0.25">
      <c r="A10" s="119"/>
      <c r="B10" s="42">
        <v>6</v>
      </c>
      <c r="C10" s="43" t="s">
        <v>752</v>
      </c>
      <c r="D10" s="43" t="s">
        <v>747</v>
      </c>
      <c r="E10" s="44"/>
      <c r="F10" s="45">
        <v>1200</v>
      </c>
      <c r="G10" s="44"/>
      <c r="H10" s="45">
        <v>1280</v>
      </c>
      <c r="I10" s="48">
        <f>F10+H10</f>
        <v>2480</v>
      </c>
      <c r="J10" s="49">
        <f t="shared" si="0"/>
        <v>840000</v>
      </c>
      <c r="K10" s="49">
        <f t="shared" si="1"/>
        <v>896000</v>
      </c>
    </row>
    <row r="11" spans="1:11" ht="23.25" customHeight="1" x14ac:dyDescent="0.25">
      <c r="A11" s="119"/>
      <c r="B11" s="42">
        <v>7</v>
      </c>
      <c r="C11" s="43" t="s">
        <v>753</v>
      </c>
      <c r="D11" s="43" t="s">
        <v>747</v>
      </c>
      <c r="E11" s="44"/>
      <c r="F11" s="45">
        <v>1500</v>
      </c>
      <c r="G11" s="46"/>
      <c r="H11" s="47">
        <v>0</v>
      </c>
      <c r="I11" s="48">
        <f>F11+G11</f>
        <v>1500</v>
      </c>
      <c r="J11" s="49">
        <f t="shared" si="0"/>
        <v>1050000</v>
      </c>
      <c r="K11" s="50">
        <f t="shared" si="1"/>
        <v>0</v>
      </c>
    </row>
    <row r="12" spans="1:11" ht="23.25" customHeight="1" x14ac:dyDescent="0.25">
      <c r="A12" s="119"/>
      <c r="B12" s="42">
        <v>8</v>
      </c>
      <c r="C12" s="43" t="s">
        <v>754</v>
      </c>
      <c r="D12" s="43" t="s">
        <v>747</v>
      </c>
      <c r="E12" s="46"/>
      <c r="F12" s="47">
        <v>0</v>
      </c>
      <c r="G12" s="44"/>
      <c r="H12" s="45">
        <v>2400</v>
      </c>
      <c r="I12" s="48">
        <f>E12+H12</f>
        <v>2400</v>
      </c>
      <c r="J12" s="50">
        <f t="shared" si="0"/>
        <v>0</v>
      </c>
      <c r="K12" s="49">
        <f t="shared" si="1"/>
        <v>1680000</v>
      </c>
    </row>
    <row r="13" spans="1:11" ht="23.25" customHeight="1" x14ac:dyDescent="0.25">
      <c r="A13" s="119"/>
      <c r="B13" s="42">
        <v>9</v>
      </c>
      <c r="C13" s="43" t="s">
        <v>755</v>
      </c>
      <c r="D13" s="43" t="s">
        <v>747</v>
      </c>
      <c r="E13" s="46"/>
      <c r="F13" s="47">
        <v>0</v>
      </c>
      <c r="G13" s="44"/>
      <c r="H13" s="45">
        <v>1600</v>
      </c>
      <c r="I13" s="48">
        <f>E13+H13</f>
        <v>1600</v>
      </c>
      <c r="J13" s="50">
        <v>0</v>
      </c>
      <c r="K13" s="49">
        <f t="shared" si="1"/>
        <v>1120000</v>
      </c>
    </row>
    <row r="14" spans="1:11" ht="23.25" customHeight="1" x14ac:dyDescent="0.25">
      <c r="A14" s="119"/>
      <c r="B14" s="42">
        <v>10</v>
      </c>
      <c r="C14" s="43" t="s">
        <v>756</v>
      </c>
      <c r="D14" s="43" t="s">
        <v>747</v>
      </c>
      <c r="E14" s="46"/>
      <c r="F14" s="47">
        <v>0</v>
      </c>
      <c r="G14" s="44"/>
      <c r="H14" s="45">
        <v>2000</v>
      </c>
      <c r="I14" s="48">
        <f>E14+H14</f>
        <v>2000</v>
      </c>
      <c r="J14" s="50">
        <v>0</v>
      </c>
      <c r="K14" s="49">
        <f t="shared" si="1"/>
        <v>1400000</v>
      </c>
    </row>
    <row r="15" spans="1:11" ht="23.25" customHeight="1" x14ac:dyDescent="0.25">
      <c r="A15" s="119"/>
      <c r="B15" s="42">
        <v>11</v>
      </c>
      <c r="C15" s="43" t="s">
        <v>757</v>
      </c>
      <c r="D15" s="43" t="s">
        <v>747</v>
      </c>
      <c r="E15" s="46"/>
      <c r="F15" s="47">
        <v>0</v>
      </c>
      <c r="G15" s="44"/>
      <c r="H15" s="45">
        <v>8100</v>
      </c>
      <c r="I15" s="48">
        <f>E15+H15</f>
        <v>8100</v>
      </c>
      <c r="J15" s="50">
        <v>0</v>
      </c>
      <c r="K15" s="49">
        <f t="shared" si="1"/>
        <v>5670000</v>
      </c>
    </row>
    <row r="16" spans="1:11" ht="23.25" customHeight="1" x14ac:dyDescent="0.25">
      <c r="A16" s="119" t="s">
        <v>125</v>
      </c>
      <c r="B16" s="42">
        <v>1</v>
      </c>
      <c r="C16" s="43" t="s">
        <v>758</v>
      </c>
      <c r="D16" s="43" t="s">
        <v>759</v>
      </c>
      <c r="E16" s="46"/>
      <c r="F16" s="47">
        <v>0</v>
      </c>
      <c r="G16" s="44"/>
      <c r="H16" s="45">
        <v>2000</v>
      </c>
      <c r="I16" s="48">
        <f>E16+H16</f>
        <v>2000</v>
      </c>
      <c r="J16" s="50">
        <v>0</v>
      </c>
      <c r="K16" s="49">
        <f>H16*5000</f>
        <v>10000000</v>
      </c>
    </row>
    <row r="17" spans="1:11" ht="23.25" customHeight="1" x14ac:dyDescent="0.25">
      <c r="A17" s="119"/>
      <c r="B17" s="42">
        <v>2</v>
      </c>
      <c r="C17" s="43" t="s">
        <v>760</v>
      </c>
      <c r="D17" s="43" t="s">
        <v>759</v>
      </c>
      <c r="E17" s="44"/>
      <c r="F17" s="45">
        <v>26250</v>
      </c>
      <c r="G17" s="44"/>
      <c r="H17" s="45">
        <v>26250</v>
      </c>
      <c r="I17" s="48">
        <f>F17+H17</f>
        <v>52500</v>
      </c>
      <c r="J17" s="49">
        <f>F17*5000</f>
        <v>131250000</v>
      </c>
      <c r="K17" s="49">
        <f>H17*5000</f>
        <v>131250000</v>
      </c>
    </row>
    <row r="18" spans="1:11" ht="23.25" customHeight="1" x14ac:dyDescent="0.25">
      <c r="A18" s="119"/>
      <c r="B18" s="42">
        <v>3</v>
      </c>
      <c r="C18" s="43" t="s">
        <v>761</v>
      </c>
      <c r="D18" s="43" t="s">
        <v>762</v>
      </c>
      <c r="E18" s="44"/>
      <c r="F18" s="45">
        <v>10000</v>
      </c>
      <c r="G18" s="46"/>
      <c r="H18" s="47">
        <v>0</v>
      </c>
      <c r="I18" s="48">
        <f>F18+G18</f>
        <v>10000</v>
      </c>
      <c r="J18" s="49">
        <f>F18*700</f>
        <v>7000000</v>
      </c>
      <c r="K18" s="50">
        <v>0</v>
      </c>
    </row>
    <row r="19" spans="1:11" ht="23.25" customHeight="1" x14ac:dyDescent="0.25">
      <c r="A19" s="119"/>
      <c r="B19" s="42">
        <v>4</v>
      </c>
      <c r="C19" s="43" t="s">
        <v>763</v>
      </c>
      <c r="D19" s="43"/>
      <c r="E19" s="46"/>
      <c r="F19" s="47">
        <v>0</v>
      </c>
      <c r="G19" s="46"/>
      <c r="H19" s="47">
        <v>0</v>
      </c>
      <c r="I19" s="51">
        <v>0</v>
      </c>
      <c r="J19" s="50">
        <v>0</v>
      </c>
      <c r="K19" s="50">
        <v>0</v>
      </c>
    </row>
    <row r="20" spans="1:11" ht="23.25" customHeight="1" x14ac:dyDescent="0.25">
      <c r="A20" s="119"/>
      <c r="B20" s="42">
        <v>5</v>
      </c>
      <c r="C20" s="43" t="s">
        <v>763</v>
      </c>
      <c r="D20" s="43" t="s">
        <v>762</v>
      </c>
      <c r="E20" s="44"/>
      <c r="F20" s="45">
        <v>10000</v>
      </c>
      <c r="G20" s="46"/>
      <c r="H20" s="47">
        <v>0</v>
      </c>
      <c r="I20" s="48">
        <f>F20+G20</f>
        <v>10000</v>
      </c>
      <c r="J20" s="49">
        <f>F20*700</f>
        <v>7000000</v>
      </c>
      <c r="K20" s="50">
        <v>0</v>
      </c>
    </row>
    <row r="21" spans="1:11" ht="23.25" customHeight="1" x14ac:dyDescent="0.25">
      <c r="A21" s="119"/>
      <c r="B21" s="42">
        <v>6</v>
      </c>
      <c r="C21" s="43" t="s">
        <v>764</v>
      </c>
      <c r="D21" s="43" t="s">
        <v>759</v>
      </c>
      <c r="E21" s="44"/>
      <c r="F21" s="45">
        <v>2000</v>
      </c>
      <c r="G21" s="44"/>
      <c r="H21" s="45">
        <v>2000</v>
      </c>
      <c r="I21" s="48">
        <f>F21+H21</f>
        <v>4000</v>
      </c>
      <c r="J21" s="49">
        <f>F21*5000</f>
        <v>10000000</v>
      </c>
      <c r="K21" s="49">
        <f>H21*5000</f>
        <v>10000000</v>
      </c>
    </row>
    <row r="22" spans="1:11" ht="23.25" customHeight="1" x14ac:dyDescent="0.25">
      <c r="A22" s="119"/>
      <c r="B22" s="42">
        <v>7</v>
      </c>
      <c r="C22" s="43" t="s">
        <v>103</v>
      </c>
      <c r="D22" s="43" t="s">
        <v>765</v>
      </c>
      <c r="E22" s="46"/>
      <c r="F22" s="47">
        <v>0</v>
      </c>
      <c r="G22" s="44"/>
      <c r="H22" s="45">
        <v>300</v>
      </c>
      <c r="I22" s="48">
        <f>E22+H22</f>
        <v>300</v>
      </c>
      <c r="J22" s="50">
        <v>0</v>
      </c>
      <c r="K22" s="49">
        <f>H22*25000</f>
        <v>7500000</v>
      </c>
    </row>
    <row r="23" spans="1:11" ht="23.25" customHeight="1" x14ac:dyDescent="0.25">
      <c r="A23" s="119"/>
      <c r="B23" s="42">
        <v>8</v>
      </c>
      <c r="C23" s="43" t="s">
        <v>766</v>
      </c>
      <c r="D23" s="43" t="s">
        <v>145</v>
      </c>
      <c r="E23" s="44"/>
      <c r="F23" s="45">
        <v>1500</v>
      </c>
      <c r="G23" s="44"/>
      <c r="H23" s="45">
        <v>1500</v>
      </c>
      <c r="I23" s="48">
        <f>F23+H23</f>
        <v>3000</v>
      </c>
      <c r="J23" s="49">
        <f>F23*5000</f>
        <v>7500000</v>
      </c>
      <c r="K23" s="49">
        <f>H23*5000</f>
        <v>7500000</v>
      </c>
    </row>
    <row r="24" spans="1:11" ht="23.25" customHeight="1" x14ac:dyDescent="0.25">
      <c r="A24" s="119"/>
      <c r="B24" s="42">
        <v>9</v>
      </c>
      <c r="C24" s="43" t="s">
        <v>767</v>
      </c>
      <c r="D24" s="43" t="s">
        <v>145</v>
      </c>
      <c r="E24" s="44"/>
      <c r="F24" s="45">
        <v>1500</v>
      </c>
      <c r="G24" s="44"/>
      <c r="H24" s="45">
        <v>2000</v>
      </c>
      <c r="I24" s="48">
        <f>F24+H24</f>
        <v>3500</v>
      </c>
      <c r="J24" s="49">
        <f>F24*5000</f>
        <v>7500000</v>
      </c>
      <c r="K24" s="49">
        <f>H24*5000</f>
        <v>10000000</v>
      </c>
    </row>
    <row r="25" spans="1:11" ht="23.25" customHeight="1" x14ac:dyDescent="0.25">
      <c r="A25" s="119"/>
      <c r="B25" s="42">
        <v>10</v>
      </c>
      <c r="C25" s="43" t="s">
        <v>768</v>
      </c>
      <c r="D25" s="43" t="s">
        <v>145</v>
      </c>
      <c r="E25" s="44"/>
      <c r="F25" s="45">
        <v>2000</v>
      </c>
      <c r="G25" s="44"/>
      <c r="H25" s="45">
        <v>3000</v>
      </c>
      <c r="I25" s="48">
        <f>F25+H25</f>
        <v>5000</v>
      </c>
      <c r="J25" s="49">
        <f>F25*5000</f>
        <v>10000000</v>
      </c>
      <c r="K25" s="49">
        <f>H25*5000</f>
        <v>15000000</v>
      </c>
    </row>
    <row r="26" spans="1:11" ht="23.25" customHeight="1" x14ac:dyDescent="0.25">
      <c r="A26" s="119"/>
      <c r="B26" s="42">
        <v>11</v>
      </c>
      <c r="C26" s="43" t="s">
        <v>769</v>
      </c>
      <c r="D26" s="43" t="s">
        <v>770</v>
      </c>
      <c r="E26" s="46">
        <v>2000</v>
      </c>
      <c r="F26" s="45"/>
      <c r="G26" s="46">
        <v>2000</v>
      </c>
      <c r="H26" s="45"/>
      <c r="I26" s="48">
        <f>E26+G26</f>
        <v>4000</v>
      </c>
      <c r="J26" s="49">
        <f>E26*1500</f>
        <v>3000000</v>
      </c>
      <c r="K26" s="49">
        <f>G26*1500</f>
        <v>3000000</v>
      </c>
    </row>
    <row r="27" spans="1:11" ht="23.25" customHeight="1" x14ac:dyDescent="0.25">
      <c r="A27" s="119"/>
      <c r="B27" s="42">
        <v>12</v>
      </c>
      <c r="C27" s="43" t="s">
        <v>771</v>
      </c>
      <c r="D27" s="43" t="s">
        <v>145</v>
      </c>
      <c r="E27" s="44"/>
      <c r="F27" s="45">
        <v>3000</v>
      </c>
      <c r="G27" s="44"/>
      <c r="H27" s="45">
        <v>4000</v>
      </c>
      <c r="I27" s="48">
        <f>F27+H27</f>
        <v>7000</v>
      </c>
      <c r="J27" s="49">
        <f>F27*5000</f>
        <v>15000000</v>
      </c>
      <c r="K27" s="49">
        <f>H27*5000</f>
        <v>20000000</v>
      </c>
    </row>
    <row r="28" spans="1:11" ht="23.25" customHeight="1" x14ac:dyDescent="0.25">
      <c r="A28" s="119"/>
      <c r="B28" s="42">
        <v>13</v>
      </c>
      <c r="C28" s="43" t="s">
        <v>772</v>
      </c>
      <c r="D28" s="43" t="s">
        <v>773</v>
      </c>
      <c r="E28" s="44"/>
      <c r="F28" s="45">
        <v>500</v>
      </c>
      <c r="G28" s="44"/>
      <c r="H28" s="45">
        <v>700</v>
      </c>
      <c r="I28" s="48">
        <f>F28+H28</f>
        <v>1200</v>
      </c>
      <c r="J28" s="49">
        <f t="shared" ref="J28:J32" si="2">F28*700</f>
        <v>350000</v>
      </c>
      <c r="K28" s="49">
        <f>H28*700</f>
        <v>490000</v>
      </c>
    </row>
    <row r="29" spans="1:11" ht="23.25" customHeight="1" x14ac:dyDescent="0.25">
      <c r="A29" s="119"/>
      <c r="B29" s="42">
        <v>14</v>
      </c>
      <c r="C29" s="43" t="s">
        <v>774</v>
      </c>
      <c r="D29" s="43" t="s">
        <v>145</v>
      </c>
      <c r="E29" s="44"/>
      <c r="F29" s="45">
        <v>500</v>
      </c>
      <c r="G29" s="44"/>
      <c r="H29" s="45">
        <v>1000</v>
      </c>
      <c r="I29" s="48">
        <f>F29+H29</f>
        <v>1500</v>
      </c>
      <c r="J29" s="49">
        <f>F29*5000</f>
        <v>2500000</v>
      </c>
      <c r="K29" s="49">
        <f>H29*5000</f>
        <v>5000000</v>
      </c>
    </row>
    <row r="30" spans="1:11" ht="23.25" customHeight="1" x14ac:dyDescent="0.25">
      <c r="A30" s="119"/>
      <c r="B30" s="42">
        <v>15</v>
      </c>
      <c r="C30" s="43" t="s">
        <v>109</v>
      </c>
      <c r="D30" s="43" t="s">
        <v>145</v>
      </c>
      <c r="E30" s="44"/>
      <c r="F30" s="45">
        <v>1000</v>
      </c>
      <c r="G30" s="44"/>
      <c r="H30" s="45">
        <v>1500</v>
      </c>
      <c r="I30" s="48">
        <f>F30+H30</f>
        <v>2500</v>
      </c>
      <c r="J30" s="49">
        <f>F30*5000</f>
        <v>5000000</v>
      </c>
      <c r="K30" s="49">
        <f>H30*5000</f>
        <v>7500000</v>
      </c>
    </row>
    <row r="31" spans="1:11" ht="23.25" customHeight="1" x14ac:dyDescent="0.25">
      <c r="A31" s="119"/>
      <c r="B31" s="42">
        <v>16</v>
      </c>
      <c r="C31" s="43" t="s">
        <v>775</v>
      </c>
      <c r="D31" s="43" t="s">
        <v>145</v>
      </c>
      <c r="E31" s="44"/>
      <c r="F31" s="45">
        <v>1500</v>
      </c>
      <c r="G31" s="46"/>
      <c r="H31" s="47">
        <v>0</v>
      </c>
      <c r="I31" s="48">
        <f>F31+G31</f>
        <v>1500</v>
      </c>
      <c r="J31" s="49">
        <f>F31*5000</f>
        <v>7500000</v>
      </c>
      <c r="K31" s="50">
        <v>0</v>
      </c>
    </row>
    <row r="32" spans="1:11" ht="23.25" customHeight="1" x14ac:dyDescent="0.25">
      <c r="A32" s="119"/>
      <c r="B32" s="42">
        <v>17</v>
      </c>
      <c r="C32" s="43" t="s">
        <v>776</v>
      </c>
      <c r="D32" s="43" t="s">
        <v>762</v>
      </c>
      <c r="E32" s="44"/>
      <c r="F32" s="45">
        <v>22500</v>
      </c>
      <c r="G32" s="46"/>
      <c r="H32" s="47">
        <v>0</v>
      </c>
      <c r="I32" s="48">
        <f>F32+G32</f>
        <v>22500</v>
      </c>
      <c r="J32" s="49">
        <f t="shared" si="2"/>
        <v>15750000</v>
      </c>
      <c r="K32" s="50">
        <v>0</v>
      </c>
    </row>
    <row r="33" spans="1:11" ht="23.25" customHeight="1" x14ac:dyDescent="0.25">
      <c r="A33" s="119"/>
      <c r="B33" s="42">
        <v>18</v>
      </c>
      <c r="C33" s="43" t="s">
        <v>777</v>
      </c>
      <c r="D33" s="43" t="s">
        <v>762</v>
      </c>
      <c r="E33" s="46"/>
      <c r="F33" s="47">
        <v>0</v>
      </c>
      <c r="G33" s="46"/>
      <c r="H33" s="47">
        <v>0</v>
      </c>
      <c r="I33" s="51">
        <v>0</v>
      </c>
      <c r="J33" s="50">
        <v>0</v>
      </c>
      <c r="K33" s="50">
        <v>0</v>
      </c>
    </row>
    <row r="34" spans="1:11" ht="23.25" customHeight="1" x14ac:dyDescent="0.25">
      <c r="A34" s="119"/>
      <c r="B34" s="42">
        <v>19</v>
      </c>
      <c r="C34" s="43" t="s">
        <v>778</v>
      </c>
      <c r="D34" s="43" t="s">
        <v>145</v>
      </c>
      <c r="E34" s="46"/>
      <c r="F34" s="47">
        <v>0</v>
      </c>
      <c r="G34" s="46"/>
      <c r="H34" s="47">
        <v>0</v>
      </c>
      <c r="I34" s="51">
        <v>0</v>
      </c>
      <c r="J34" s="50">
        <v>0</v>
      </c>
      <c r="K34" s="50">
        <v>0</v>
      </c>
    </row>
    <row r="35" spans="1:11" ht="23.25" customHeight="1" x14ac:dyDescent="0.25">
      <c r="A35" s="119" t="s">
        <v>779</v>
      </c>
      <c r="B35" s="42">
        <v>1</v>
      </c>
      <c r="C35" s="72" t="s">
        <v>780</v>
      </c>
      <c r="D35" s="43" t="s">
        <v>770</v>
      </c>
      <c r="E35" s="46">
        <v>80310</v>
      </c>
      <c r="F35" s="45"/>
      <c r="G35" s="46">
        <v>70282</v>
      </c>
      <c r="H35" s="45"/>
      <c r="I35" s="48">
        <f>E35+G35</f>
        <v>150592</v>
      </c>
      <c r="J35" s="49">
        <f>E35*1500</f>
        <v>120465000</v>
      </c>
      <c r="K35" s="49">
        <f>G35*1500</f>
        <v>105423000</v>
      </c>
    </row>
    <row r="36" spans="1:11" ht="23.25" customHeight="1" x14ac:dyDescent="0.25">
      <c r="A36" s="119"/>
      <c r="B36" s="42">
        <v>2</v>
      </c>
      <c r="C36" s="43" t="s">
        <v>781</v>
      </c>
      <c r="D36" s="43" t="s">
        <v>782</v>
      </c>
      <c r="E36" s="44"/>
      <c r="F36" s="45">
        <v>11690</v>
      </c>
      <c r="G36" s="46"/>
      <c r="H36" s="47">
        <v>0</v>
      </c>
      <c r="I36" s="48">
        <f>F36+G36</f>
        <v>11690</v>
      </c>
      <c r="J36" s="49">
        <f t="shared" ref="J36:J42" si="3">F36*700</f>
        <v>8183000</v>
      </c>
      <c r="K36" s="50">
        <v>0</v>
      </c>
    </row>
    <row r="37" spans="1:11" ht="23.25" customHeight="1" x14ac:dyDescent="0.25">
      <c r="A37" s="119"/>
      <c r="B37" s="42">
        <v>3</v>
      </c>
      <c r="C37" s="43" t="s">
        <v>783</v>
      </c>
      <c r="D37" s="43" t="s">
        <v>773</v>
      </c>
      <c r="E37" s="44"/>
      <c r="F37" s="45">
        <v>10000</v>
      </c>
      <c r="G37" s="44"/>
      <c r="H37" s="45">
        <v>3698</v>
      </c>
      <c r="I37" s="48">
        <f>F37+H37</f>
        <v>13698</v>
      </c>
      <c r="J37" s="49">
        <f t="shared" si="3"/>
        <v>7000000</v>
      </c>
      <c r="K37" s="49">
        <f>H37*700</f>
        <v>2588600</v>
      </c>
    </row>
    <row r="38" spans="1:11" ht="23.25" customHeight="1" x14ac:dyDescent="0.25">
      <c r="A38" s="119"/>
      <c r="B38" s="42">
        <v>4</v>
      </c>
      <c r="C38" s="43" t="s">
        <v>784</v>
      </c>
      <c r="D38" s="43" t="s">
        <v>773</v>
      </c>
      <c r="E38" s="44"/>
      <c r="F38" s="45">
        <v>10000</v>
      </c>
      <c r="G38" s="44"/>
      <c r="H38" s="45">
        <v>7200</v>
      </c>
      <c r="I38" s="48">
        <f>F38+H38</f>
        <v>17200</v>
      </c>
      <c r="J38" s="49">
        <f t="shared" si="3"/>
        <v>7000000</v>
      </c>
      <c r="K38" s="49">
        <f>H38*700</f>
        <v>5040000</v>
      </c>
    </row>
    <row r="39" spans="1:11" ht="23.25" customHeight="1" x14ac:dyDescent="0.25">
      <c r="A39" s="119"/>
      <c r="B39" s="42">
        <v>5</v>
      </c>
      <c r="C39" s="43" t="s">
        <v>785</v>
      </c>
      <c r="D39" s="43" t="s">
        <v>773</v>
      </c>
      <c r="E39" s="44"/>
      <c r="F39" s="45">
        <v>7500</v>
      </c>
      <c r="G39" s="44"/>
      <c r="H39" s="45">
        <v>7876</v>
      </c>
      <c r="I39" s="48">
        <f>F39+H39</f>
        <v>15376</v>
      </c>
      <c r="J39" s="49">
        <f t="shared" si="3"/>
        <v>5250000</v>
      </c>
      <c r="K39" s="49">
        <f>H39*700</f>
        <v>5513200</v>
      </c>
    </row>
    <row r="40" spans="1:11" ht="23.25" customHeight="1" x14ac:dyDescent="0.25">
      <c r="A40" s="119"/>
      <c r="B40" s="42">
        <v>6</v>
      </c>
      <c r="C40" s="43" t="s">
        <v>786</v>
      </c>
      <c r="D40" s="43" t="s">
        <v>773</v>
      </c>
      <c r="E40" s="44"/>
      <c r="F40" s="45">
        <v>10200</v>
      </c>
      <c r="G40" s="46"/>
      <c r="H40" s="47">
        <v>0</v>
      </c>
      <c r="I40" s="48">
        <f>F40+G40</f>
        <v>10200</v>
      </c>
      <c r="J40" s="49">
        <f t="shared" si="3"/>
        <v>7140000</v>
      </c>
      <c r="K40" s="50">
        <v>0</v>
      </c>
    </row>
    <row r="41" spans="1:11" ht="23.25" customHeight="1" x14ac:dyDescent="0.25">
      <c r="A41" s="119"/>
      <c r="B41" s="42">
        <v>7</v>
      </c>
      <c r="C41" s="43" t="s">
        <v>787</v>
      </c>
      <c r="D41" s="43" t="s">
        <v>773</v>
      </c>
      <c r="E41" s="44"/>
      <c r="F41" s="45">
        <v>2250</v>
      </c>
      <c r="G41" s="44"/>
      <c r="H41" s="45">
        <v>5100</v>
      </c>
      <c r="I41" s="48">
        <f>F41+H41</f>
        <v>7350</v>
      </c>
      <c r="J41" s="49">
        <f t="shared" si="3"/>
        <v>1575000</v>
      </c>
      <c r="K41" s="49">
        <f>H41*700</f>
        <v>3570000</v>
      </c>
    </row>
    <row r="42" spans="1:11" ht="23.25" customHeight="1" x14ac:dyDescent="0.25">
      <c r="A42" s="119"/>
      <c r="B42" s="42">
        <v>8</v>
      </c>
      <c r="C42" s="43" t="s">
        <v>788</v>
      </c>
      <c r="D42" s="43" t="s">
        <v>789</v>
      </c>
      <c r="E42" s="44"/>
      <c r="F42" s="45">
        <v>1650</v>
      </c>
      <c r="G42" s="44"/>
      <c r="H42" s="45">
        <v>4335</v>
      </c>
      <c r="I42" s="48">
        <f>F42+H42</f>
        <v>5985</v>
      </c>
      <c r="J42" s="49">
        <f t="shared" si="3"/>
        <v>1155000</v>
      </c>
      <c r="K42" s="49">
        <f>H42*700</f>
        <v>3034500</v>
      </c>
    </row>
    <row r="43" spans="1:11" ht="23.25" customHeight="1" x14ac:dyDescent="0.25">
      <c r="A43" s="119"/>
      <c r="B43" s="42">
        <v>9</v>
      </c>
      <c r="C43" s="43" t="s">
        <v>788</v>
      </c>
      <c r="D43" s="43" t="s">
        <v>790</v>
      </c>
      <c r="E43" s="44"/>
      <c r="F43" s="45">
        <v>1450</v>
      </c>
      <c r="G43" s="44"/>
      <c r="H43" s="45">
        <v>3545</v>
      </c>
      <c r="I43" s="48">
        <f>F43+H43</f>
        <v>4995</v>
      </c>
      <c r="J43" s="49">
        <f>F43*1000</f>
        <v>1450000</v>
      </c>
      <c r="K43" s="49">
        <f>H43*1000</f>
        <v>3545000</v>
      </c>
    </row>
    <row r="44" spans="1:11" ht="23.25" customHeight="1" x14ac:dyDescent="0.25">
      <c r="A44" s="119"/>
      <c r="B44" s="42">
        <v>10</v>
      </c>
      <c r="C44" s="43" t="s">
        <v>788</v>
      </c>
      <c r="D44" s="43" t="s">
        <v>791</v>
      </c>
      <c r="E44" s="44"/>
      <c r="F44" s="45">
        <v>1200</v>
      </c>
      <c r="G44" s="44"/>
      <c r="H44" s="45">
        <v>3750</v>
      </c>
      <c r="I44" s="48">
        <f>F44+H44</f>
        <v>4950</v>
      </c>
      <c r="J44" s="49">
        <f>F44*1000</f>
        <v>1200000</v>
      </c>
      <c r="K44" s="49">
        <f>H44*1000</f>
        <v>3750000</v>
      </c>
    </row>
    <row r="45" spans="1:11" ht="23.25" customHeight="1" x14ac:dyDescent="0.25">
      <c r="A45" s="119"/>
      <c r="B45" s="42">
        <v>11</v>
      </c>
      <c r="C45" s="43" t="s">
        <v>792</v>
      </c>
      <c r="D45" s="43" t="s">
        <v>793</v>
      </c>
      <c r="E45" s="46">
        <v>1000</v>
      </c>
      <c r="F45" s="45"/>
      <c r="G45" s="46">
        <v>960</v>
      </c>
      <c r="H45" s="45"/>
      <c r="I45" s="48">
        <f t="shared" ref="I45:I46" si="4">E45+G45</f>
        <v>1960</v>
      </c>
      <c r="J45" s="49">
        <f>E45*2140</f>
        <v>2140000</v>
      </c>
      <c r="K45" s="49">
        <f>G45*2140</f>
        <v>2054400</v>
      </c>
    </row>
    <row r="46" spans="1:11" ht="23.25" customHeight="1" x14ac:dyDescent="0.25">
      <c r="A46" s="119"/>
      <c r="B46" s="42">
        <v>12</v>
      </c>
      <c r="C46" s="43" t="s">
        <v>794</v>
      </c>
      <c r="D46" s="43" t="s">
        <v>793</v>
      </c>
      <c r="E46" s="46">
        <v>900</v>
      </c>
      <c r="F46" s="45"/>
      <c r="G46" s="52">
        <v>0</v>
      </c>
      <c r="H46" s="45"/>
      <c r="I46" s="48">
        <f t="shared" si="4"/>
        <v>900</v>
      </c>
      <c r="J46" s="49">
        <f>E46*2140</f>
        <v>1926000</v>
      </c>
      <c r="K46" s="50">
        <v>0</v>
      </c>
    </row>
    <row r="47" spans="1:11" ht="23.25" customHeight="1" x14ac:dyDescent="0.25">
      <c r="A47" s="119"/>
      <c r="B47" s="42">
        <v>13</v>
      </c>
      <c r="C47" s="43" t="s">
        <v>795</v>
      </c>
      <c r="D47" s="43" t="s">
        <v>796</v>
      </c>
      <c r="E47" s="44"/>
      <c r="F47" s="45">
        <v>18000</v>
      </c>
      <c r="G47" s="46"/>
      <c r="H47" s="47">
        <v>0</v>
      </c>
      <c r="I47" s="48">
        <f>F47+H47</f>
        <v>18000</v>
      </c>
      <c r="J47" s="49">
        <f>F47*700</f>
        <v>12600000</v>
      </c>
      <c r="K47" s="50">
        <v>0</v>
      </c>
    </row>
    <row r="48" spans="1:11" ht="23.25" customHeight="1" x14ac:dyDescent="0.25">
      <c r="A48" s="119"/>
      <c r="B48" s="42">
        <v>14</v>
      </c>
      <c r="C48" s="43" t="s">
        <v>797</v>
      </c>
      <c r="D48" s="43" t="s">
        <v>798</v>
      </c>
      <c r="E48" s="46"/>
      <c r="F48" s="47">
        <v>0</v>
      </c>
      <c r="G48" s="44"/>
      <c r="H48" s="45">
        <v>3100</v>
      </c>
      <c r="I48" s="48">
        <f>F48+H48</f>
        <v>3100</v>
      </c>
      <c r="J48" s="50">
        <v>0</v>
      </c>
      <c r="K48" s="49">
        <f>H48*700</f>
        <v>2170000</v>
      </c>
    </row>
    <row r="49" spans="1:11" ht="23.25" customHeight="1" x14ac:dyDescent="0.25">
      <c r="A49" s="119"/>
      <c r="B49" s="42">
        <v>15</v>
      </c>
      <c r="C49" s="43" t="s">
        <v>799</v>
      </c>
      <c r="D49" s="43" t="s">
        <v>800</v>
      </c>
      <c r="E49" s="46"/>
      <c r="F49" s="47">
        <v>0</v>
      </c>
      <c r="G49" s="46"/>
      <c r="H49" s="47">
        <v>0</v>
      </c>
      <c r="I49" s="51">
        <v>0</v>
      </c>
      <c r="J49" s="50">
        <v>0</v>
      </c>
      <c r="K49" s="50">
        <v>0</v>
      </c>
    </row>
    <row r="50" spans="1:11" ht="23.25" customHeight="1" x14ac:dyDescent="0.25">
      <c r="A50" s="119"/>
      <c r="B50" s="42">
        <v>16</v>
      </c>
      <c r="C50" s="43" t="s">
        <v>801</v>
      </c>
      <c r="D50" s="43" t="s">
        <v>802</v>
      </c>
      <c r="E50" s="46"/>
      <c r="F50" s="47">
        <v>0</v>
      </c>
      <c r="G50" s="46"/>
      <c r="H50" s="47">
        <v>0</v>
      </c>
      <c r="I50" s="51">
        <v>0</v>
      </c>
      <c r="J50" s="50">
        <v>0</v>
      </c>
      <c r="K50" s="50">
        <v>0</v>
      </c>
    </row>
    <row r="51" spans="1:11" ht="23.25" customHeight="1" x14ac:dyDescent="0.25">
      <c r="A51" s="119"/>
      <c r="B51" s="42">
        <v>17</v>
      </c>
      <c r="C51" s="43" t="s">
        <v>801</v>
      </c>
      <c r="D51" s="43" t="s">
        <v>803</v>
      </c>
      <c r="E51" s="46"/>
      <c r="F51" s="47">
        <v>0</v>
      </c>
      <c r="G51" s="46"/>
      <c r="H51" s="47">
        <v>0</v>
      </c>
      <c r="I51" s="51">
        <v>0</v>
      </c>
      <c r="J51" s="50">
        <v>0</v>
      </c>
      <c r="K51" s="50">
        <v>0</v>
      </c>
    </row>
    <row r="52" spans="1:11" ht="23.25" customHeight="1" x14ac:dyDescent="0.25">
      <c r="A52" s="119"/>
      <c r="B52" s="42">
        <v>18</v>
      </c>
      <c r="C52" s="43" t="s">
        <v>804</v>
      </c>
      <c r="D52" s="43" t="s">
        <v>798</v>
      </c>
      <c r="E52" s="46"/>
      <c r="F52" s="47">
        <v>0</v>
      </c>
      <c r="G52" s="46"/>
      <c r="H52" s="47">
        <v>0</v>
      </c>
      <c r="I52" s="51">
        <v>0</v>
      </c>
      <c r="J52" s="50">
        <v>0</v>
      </c>
      <c r="K52" s="50">
        <v>0</v>
      </c>
    </row>
    <row r="53" spans="1:11" ht="23.25" customHeight="1" x14ac:dyDescent="0.25">
      <c r="A53" s="119" t="s">
        <v>805</v>
      </c>
      <c r="B53" s="42">
        <v>1</v>
      </c>
      <c r="C53" s="43" t="s">
        <v>806</v>
      </c>
      <c r="D53" s="43" t="s">
        <v>802</v>
      </c>
      <c r="E53" s="44"/>
      <c r="F53" s="45">
        <v>1247</v>
      </c>
      <c r="G53" s="46"/>
      <c r="H53" s="47">
        <v>0</v>
      </c>
      <c r="I53" s="48">
        <f>F53+G53</f>
        <v>1247</v>
      </c>
      <c r="J53" s="49">
        <f>F53*1000</f>
        <v>1247000</v>
      </c>
      <c r="K53" s="50">
        <v>0</v>
      </c>
    </row>
    <row r="54" spans="1:11" ht="23.25" customHeight="1" x14ac:dyDescent="0.25">
      <c r="A54" s="119"/>
      <c r="B54" s="42">
        <v>2</v>
      </c>
      <c r="C54" s="43" t="s">
        <v>806</v>
      </c>
      <c r="D54" s="43" t="s">
        <v>807</v>
      </c>
      <c r="E54" s="44"/>
      <c r="F54" s="45">
        <v>1007</v>
      </c>
      <c r="G54" s="46"/>
      <c r="H54" s="47">
        <v>0</v>
      </c>
      <c r="I54" s="48">
        <f>F54+G54</f>
        <v>1007</v>
      </c>
      <c r="J54" s="49">
        <f>F54*700</f>
        <v>704900</v>
      </c>
      <c r="K54" s="50">
        <v>0</v>
      </c>
    </row>
    <row r="55" spans="1:11" ht="23.25" customHeight="1" x14ac:dyDescent="0.25">
      <c r="A55" s="119"/>
      <c r="B55" s="42">
        <v>3</v>
      </c>
      <c r="C55" s="43" t="s">
        <v>808</v>
      </c>
      <c r="D55" s="43" t="s">
        <v>807</v>
      </c>
      <c r="E55" s="44"/>
      <c r="F55" s="45">
        <v>15000</v>
      </c>
      <c r="G55" s="46"/>
      <c r="H55" s="47">
        <v>0</v>
      </c>
      <c r="I55" s="48">
        <f>F55+G55</f>
        <v>15000</v>
      </c>
      <c r="J55" s="49">
        <f>F55*700</f>
        <v>10500000</v>
      </c>
      <c r="K55" s="50">
        <v>0</v>
      </c>
    </row>
    <row r="56" spans="1:11" ht="23.25" customHeight="1" x14ac:dyDescent="0.25">
      <c r="A56" s="119"/>
      <c r="B56" s="42">
        <v>4</v>
      </c>
      <c r="C56" s="43" t="s">
        <v>809</v>
      </c>
      <c r="D56" s="43" t="s">
        <v>807</v>
      </c>
      <c r="E56" s="44"/>
      <c r="F56" s="45">
        <v>1500</v>
      </c>
      <c r="G56" s="44"/>
      <c r="H56" s="45">
        <v>1500</v>
      </c>
      <c r="I56" s="48">
        <f>F56+H56</f>
        <v>3000</v>
      </c>
      <c r="J56" s="49">
        <f>F56*700</f>
        <v>1050000</v>
      </c>
      <c r="K56" s="49">
        <f>H56*700</f>
        <v>1050000</v>
      </c>
    </row>
    <row r="57" spans="1:11" ht="23.25" customHeight="1" x14ac:dyDescent="0.25">
      <c r="A57" s="119"/>
      <c r="B57" s="42">
        <v>5</v>
      </c>
      <c r="C57" s="43" t="s">
        <v>810</v>
      </c>
      <c r="D57" s="43" t="s">
        <v>802</v>
      </c>
      <c r="E57" s="44"/>
      <c r="F57" s="45">
        <v>1000</v>
      </c>
      <c r="G57" s="46"/>
      <c r="H57" s="47">
        <v>0</v>
      </c>
      <c r="I57" s="48">
        <f>F57+G57</f>
        <v>1000</v>
      </c>
      <c r="J57" s="49">
        <f>F57*1000</f>
        <v>1000000</v>
      </c>
      <c r="K57" s="50">
        <v>0</v>
      </c>
    </row>
    <row r="58" spans="1:11" ht="23.25" customHeight="1" x14ac:dyDescent="0.25">
      <c r="A58" s="119"/>
      <c r="B58" s="42">
        <v>6</v>
      </c>
      <c r="C58" s="43" t="s">
        <v>811</v>
      </c>
      <c r="D58" s="43" t="s">
        <v>807</v>
      </c>
      <c r="E58" s="44"/>
      <c r="F58" s="45">
        <v>350</v>
      </c>
      <c r="G58" s="46"/>
      <c r="H58" s="47">
        <v>0</v>
      </c>
      <c r="I58" s="48">
        <f>F58+G58</f>
        <v>350</v>
      </c>
      <c r="J58" s="49">
        <f>F58*700</f>
        <v>245000</v>
      </c>
      <c r="K58" s="50">
        <v>0</v>
      </c>
    </row>
    <row r="59" spans="1:11" ht="23.25" customHeight="1" x14ac:dyDescent="0.25">
      <c r="A59" s="119"/>
      <c r="B59" s="42">
        <v>7</v>
      </c>
      <c r="C59" s="43" t="s">
        <v>812</v>
      </c>
      <c r="D59" s="43" t="s">
        <v>802</v>
      </c>
      <c r="E59" s="44"/>
      <c r="F59" s="45">
        <v>700</v>
      </c>
      <c r="G59" s="46"/>
      <c r="H59" s="47">
        <v>0</v>
      </c>
      <c r="I59" s="48">
        <f>F59+G59</f>
        <v>700</v>
      </c>
      <c r="J59" s="49">
        <f>F59*1000</f>
        <v>700000</v>
      </c>
      <c r="K59" s="50">
        <v>0</v>
      </c>
    </row>
    <row r="60" spans="1:11" ht="23.25" customHeight="1" x14ac:dyDescent="0.25">
      <c r="A60" s="119"/>
      <c r="B60" s="42">
        <v>8</v>
      </c>
      <c r="C60" s="43" t="s">
        <v>813</v>
      </c>
      <c r="D60" s="43" t="s">
        <v>807</v>
      </c>
      <c r="E60" s="44"/>
      <c r="F60" s="45">
        <v>800</v>
      </c>
      <c r="G60" s="46"/>
      <c r="H60" s="47">
        <v>0</v>
      </c>
      <c r="I60" s="48">
        <f>F60+G60</f>
        <v>800</v>
      </c>
      <c r="J60" s="49">
        <f>F60*700</f>
        <v>560000</v>
      </c>
      <c r="K60" s="50">
        <v>0</v>
      </c>
    </row>
    <row r="61" spans="1:11" ht="23.25" customHeight="1" x14ac:dyDescent="0.25">
      <c r="A61" s="119"/>
      <c r="B61" s="42">
        <v>9</v>
      </c>
      <c r="C61" s="43" t="s">
        <v>814</v>
      </c>
      <c r="D61" s="43" t="s">
        <v>802</v>
      </c>
      <c r="E61" s="44"/>
      <c r="F61" s="45">
        <v>200</v>
      </c>
      <c r="G61" s="46"/>
      <c r="H61" s="47">
        <v>0</v>
      </c>
      <c r="I61" s="48">
        <f>F61+G61</f>
        <v>200</v>
      </c>
      <c r="J61" s="49">
        <f>F61*1000</f>
        <v>200000</v>
      </c>
      <c r="K61" s="50">
        <v>0</v>
      </c>
    </row>
    <row r="62" spans="1:11" ht="23.25" customHeight="1" x14ac:dyDescent="0.25">
      <c r="A62" s="119"/>
      <c r="B62" s="42">
        <v>10</v>
      </c>
      <c r="C62" s="43" t="s">
        <v>814</v>
      </c>
      <c r="D62" s="43" t="s">
        <v>807</v>
      </c>
      <c r="E62" s="46"/>
      <c r="F62" s="47">
        <v>0</v>
      </c>
      <c r="G62" s="46"/>
      <c r="H62" s="47">
        <v>0</v>
      </c>
      <c r="I62" s="51">
        <v>0</v>
      </c>
      <c r="J62" s="50">
        <v>0</v>
      </c>
      <c r="K62" s="50">
        <v>0</v>
      </c>
    </row>
    <row r="63" spans="1:11" ht="23.25" customHeight="1" x14ac:dyDescent="0.25">
      <c r="A63" s="119"/>
      <c r="B63" s="42">
        <v>11</v>
      </c>
      <c r="C63" s="43" t="s">
        <v>815</v>
      </c>
      <c r="D63" s="43" t="s">
        <v>816</v>
      </c>
      <c r="E63" s="44"/>
      <c r="F63" s="45">
        <v>260</v>
      </c>
      <c r="G63" s="44"/>
      <c r="H63" s="45">
        <v>740</v>
      </c>
      <c r="I63" s="48">
        <f>F63+H63</f>
        <v>1000</v>
      </c>
      <c r="J63" s="49">
        <f>F63*700</f>
        <v>182000</v>
      </c>
      <c r="K63" s="49">
        <f>H63*700</f>
        <v>518000</v>
      </c>
    </row>
    <row r="64" spans="1:11" ht="23.25" customHeight="1" x14ac:dyDescent="0.25">
      <c r="A64" s="119"/>
      <c r="B64" s="42">
        <v>12</v>
      </c>
      <c r="C64" s="43" t="s">
        <v>808</v>
      </c>
      <c r="D64" s="43" t="s">
        <v>807</v>
      </c>
      <c r="E64" s="46"/>
      <c r="F64" s="47">
        <v>0</v>
      </c>
      <c r="G64" s="46"/>
      <c r="H64" s="47">
        <v>0</v>
      </c>
      <c r="I64" s="51">
        <v>0</v>
      </c>
      <c r="J64" s="50">
        <v>0</v>
      </c>
      <c r="K64" s="50">
        <v>0</v>
      </c>
    </row>
    <row r="65" spans="1:11" ht="23.25" customHeight="1" x14ac:dyDescent="0.25">
      <c r="A65" s="119"/>
      <c r="B65" s="42">
        <v>13</v>
      </c>
      <c r="C65" s="43" t="s">
        <v>817</v>
      </c>
      <c r="D65" s="43" t="s">
        <v>802</v>
      </c>
      <c r="E65" s="46"/>
      <c r="F65" s="47">
        <v>0</v>
      </c>
      <c r="G65" s="46"/>
      <c r="H65" s="47">
        <v>0</v>
      </c>
      <c r="I65" s="51">
        <v>0</v>
      </c>
      <c r="J65" s="50">
        <v>0</v>
      </c>
      <c r="K65" s="50">
        <v>0</v>
      </c>
    </row>
    <row r="66" spans="1:11" ht="23.25" customHeight="1" x14ac:dyDescent="0.25">
      <c r="A66" s="119"/>
      <c r="B66" s="42">
        <v>14</v>
      </c>
      <c r="C66" s="43" t="s">
        <v>818</v>
      </c>
      <c r="D66" s="43" t="s">
        <v>807</v>
      </c>
      <c r="E66" s="46"/>
      <c r="F66" s="47">
        <v>0</v>
      </c>
      <c r="G66" s="46"/>
      <c r="H66" s="47">
        <v>0</v>
      </c>
      <c r="I66" s="51">
        <v>0</v>
      </c>
      <c r="J66" s="50">
        <v>0</v>
      </c>
      <c r="K66" s="50">
        <v>0</v>
      </c>
    </row>
    <row r="67" spans="1:11" ht="23.25" customHeight="1" x14ac:dyDescent="0.25">
      <c r="A67" s="119"/>
      <c r="B67" s="42">
        <v>15</v>
      </c>
      <c r="C67" s="43" t="s">
        <v>814</v>
      </c>
      <c r="D67" s="43" t="s">
        <v>802</v>
      </c>
      <c r="E67" s="46"/>
      <c r="F67" s="47">
        <v>0</v>
      </c>
      <c r="G67" s="46"/>
      <c r="H67" s="47">
        <v>0</v>
      </c>
      <c r="I67" s="51">
        <v>0</v>
      </c>
      <c r="J67" s="50">
        <v>0</v>
      </c>
      <c r="K67" s="50">
        <v>0</v>
      </c>
    </row>
    <row r="68" spans="1:11" ht="23.25" customHeight="1" x14ac:dyDescent="0.25">
      <c r="A68" s="119"/>
      <c r="B68" s="42">
        <v>16</v>
      </c>
      <c r="C68" s="43" t="s">
        <v>819</v>
      </c>
      <c r="D68" s="43" t="s">
        <v>807</v>
      </c>
      <c r="E68" s="46"/>
      <c r="F68" s="47">
        <v>0</v>
      </c>
      <c r="G68" s="46"/>
      <c r="H68" s="47">
        <v>0</v>
      </c>
      <c r="I68" s="51">
        <v>0</v>
      </c>
      <c r="J68" s="50">
        <v>0</v>
      </c>
      <c r="K68" s="50">
        <v>0</v>
      </c>
    </row>
    <row r="69" spans="1:11" ht="23.25" customHeight="1" x14ac:dyDescent="0.25">
      <c r="A69" s="119"/>
      <c r="B69" s="42">
        <v>17</v>
      </c>
      <c r="C69" s="43" t="s">
        <v>820</v>
      </c>
      <c r="D69" s="43" t="s">
        <v>807</v>
      </c>
      <c r="E69" s="46"/>
      <c r="F69" s="47">
        <v>0</v>
      </c>
      <c r="G69" s="46"/>
      <c r="H69" s="47">
        <v>0</v>
      </c>
      <c r="I69" s="51">
        <v>0</v>
      </c>
      <c r="J69" s="50">
        <v>0</v>
      </c>
      <c r="K69" s="50">
        <v>0</v>
      </c>
    </row>
    <row r="70" spans="1:11" ht="23.25" customHeight="1" x14ac:dyDescent="0.25">
      <c r="A70" s="119"/>
      <c r="B70" s="42">
        <v>18</v>
      </c>
      <c r="C70" s="43" t="s">
        <v>820</v>
      </c>
      <c r="D70" s="43" t="s">
        <v>802</v>
      </c>
      <c r="E70" s="46"/>
      <c r="F70" s="47">
        <v>0</v>
      </c>
      <c r="G70" s="46"/>
      <c r="H70" s="47">
        <v>0</v>
      </c>
      <c r="I70" s="51">
        <v>0</v>
      </c>
      <c r="J70" s="50">
        <v>0</v>
      </c>
      <c r="K70" s="50">
        <v>0</v>
      </c>
    </row>
    <row r="71" spans="1:11" ht="23.25" customHeight="1" x14ac:dyDescent="0.25">
      <c r="A71" s="119"/>
      <c r="B71" s="42">
        <v>19</v>
      </c>
      <c r="C71" s="43" t="s">
        <v>817</v>
      </c>
      <c r="D71" s="43" t="s">
        <v>807</v>
      </c>
      <c r="E71" s="46"/>
      <c r="F71" s="47">
        <v>0</v>
      </c>
      <c r="G71" s="46"/>
      <c r="H71" s="47">
        <v>0</v>
      </c>
      <c r="I71" s="51">
        <v>0</v>
      </c>
      <c r="J71" s="50">
        <v>0</v>
      </c>
      <c r="K71" s="50">
        <v>0</v>
      </c>
    </row>
    <row r="72" spans="1:11" ht="23.25" customHeight="1" x14ac:dyDescent="0.25">
      <c r="A72" s="119"/>
      <c r="B72" s="42">
        <v>20</v>
      </c>
      <c r="C72" s="43" t="s">
        <v>821</v>
      </c>
      <c r="D72" s="43" t="s">
        <v>807</v>
      </c>
      <c r="E72" s="46"/>
      <c r="F72" s="47">
        <v>0</v>
      </c>
      <c r="G72" s="46"/>
      <c r="H72" s="47">
        <v>0</v>
      </c>
      <c r="I72" s="51">
        <v>0</v>
      </c>
      <c r="J72" s="50">
        <v>0</v>
      </c>
      <c r="K72" s="50">
        <v>0</v>
      </c>
    </row>
    <row r="73" spans="1:11" ht="23.25" customHeight="1" x14ac:dyDescent="0.25">
      <c r="A73" s="119"/>
      <c r="B73" s="42">
        <v>21</v>
      </c>
      <c r="C73" s="43" t="s">
        <v>821</v>
      </c>
      <c r="D73" s="43" t="s">
        <v>802</v>
      </c>
      <c r="E73" s="46"/>
      <c r="F73" s="47">
        <v>0</v>
      </c>
      <c r="G73" s="46"/>
      <c r="H73" s="47">
        <v>0</v>
      </c>
      <c r="I73" s="51">
        <v>0</v>
      </c>
      <c r="J73" s="50">
        <v>0</v>
      </c>
      <c r="K73" s="50">
        <v>0</v>
      </c>
    </row>
    <row r="74" spans="1:11" ht="23.25" customHeight="1" x14ac:dyDescent="0.25">
      <c r="A74" s="119"/>
      <c r="B74" s="42">
        <v>22</v>
      </c>
      <c r="C74" s="43" t="s">
        <v>822</v>
      </c>
      <c r="D74" s="43" t="s">
        <v>802</v>
      </c>
      <c r="E74" s="46"/>
      <c r="F74" s="47">
        <v>0</v>
      </c>
      <c r="G74" s="46"/>
      <c r="H74" s="47">
        <v>0</v>
      </c>
      <c r="I74" s="51">
        <v>0</v>
      </c>
      <c r="J74" s="50">
        <v>0</v>
      </c>
      <c r="K74" s="50">
        <v>0</v>
      </c>
    </row>
    <row r="75" spans="1:11" ht="23.25" customHeight="1" x14ac:dyDescent="0.25">
      <c r="A75" s="119"/>
      <c r="B75" s="42">
        <v>23</v>
      </c>
      <c r="C75" s="43" t="s">
        <v>822</v>
      </c>
      <c r="D75" s="43" t="s">
        <v>807</v>
      </c>
      <c r="E75" s="46"/>
      <c r="F75" s="47">
        <v>0</v>
      </c>
      <c r="G75" s="46"/>
      <c r="H75" s="47">
        <v>0</v>
      </c>
      <c r="I75" s="51">
        <v>0</v>
      </c>
      <c r="J75" s="50">
        <v>0</v>
      </c>
      <c r="K75" s="50">
        <v>0</v>
      </c>
    </row>
    <row r="76" spans="1:11" ht="23.25" customHeight="1" x14ac:dyDescent="0.25">
      <c r="A76" s="119"/>
      <c r="B76" s="42">
        <v>24</v>
      </c>
      <c r="C76" s="43" t="s">
        <v>823</v>
      </c>
      <c r="D76" s="43" t="s">
        <v>802</v>
      </c>
      <c r="E76" s="46"/>
      <c r="F76" s="47">
        <v>0</v>
      </c>
      <c r="G76" s="46"/>
      <c r="H76" s="47">
        <v>0</v>
      </c>
      <c r="I76" s="51">
        <v>0</v>
      </c>
      <c r="J76" s="50">
        <v>0</v>
      </c>
      <c r="K76" s="50">
        <v>0</v>
      </c>
    </row>
    <row r="77" spans="1:11" ht="23.25" customHeight="1" x14ac:dyDescent="0.25">
      <c r="A77" s="119"/>
      <c r="B77" s="42">
        <v>25</v>
      </c>
      <c r="C77" s="43" t="s">
        <v>823</v>
      </c>
      <c r="D77" s="43" t="s">
        <v>807</v>
      </c>
      <c r="E77" s="46"/>
      <c r="F77" s="47">
        <v>0</v>
      </c>
      <c r="G77" s="46"/>
      <c r="H77" s="47">
        <v>0</v>
      </c>
      <c r="I77" s="51">
        <v>0</v>
      </c>
      <c r="J77" s="50">
        <v>0</v>
      </c>
      <c r="K77" s="50">
        <v>0</v>
      </c>
    </row>
    <row r="78" spans="1:11" ht="23.25" customHeight="1" x14ac:dyDescent="0.25">
      <c r="A78" s="119"/>
      <c r="B78" s="42">
        <v>26</v>
      </c>
      <c r="C78" s="43" t="s">
        <v>819</v>
      </c>
      <c r="D78" s="43" t="s">
        <v>807</v>
      </c>
      <c r="E78" s="46"/>
      <c r="F78" s="47">
        <v>0</v>
      </c>
      <c r="G78" s="46"/>
      <c r="H78" s="47">
        <v>0</v>
      </c>
      <c r="I78" s="51">
        <v>0</v>
      </c>
      <c r="J78" s="50">
        <v>0</v>
      </c>
      <c r="K78" s="50">
        <v>0</v>
      </c>
    </row>
    <row r="79" spans="1:11" ht="23.25" customHeight="1" x14ac:dyDescent="0.25">
      <c r="A79" s="119"/>
      <c r="B79" s="42">
        <v>27</v>
      </c>
      <c r="C79" s="43" t="s">
        <v>819</v>
      </c>
      <c r="D79" s="43" t="s">
        <v>802</v>
      </c>
      <c r="E79" s="46"/>
      <c r="F79" s="47">
        <v>0</v>
      </c>
      <c r="G79" s="46"/>
      <c r="H79" s="47">
        <v>0</v>
      </c>
      <c r="I79" s="51">
        <v>0</v>
      </c>
      <c r="J79" s="50">
        <v>0</v>
      </c>
      <c r="K79" s="50">
        <v>0</v>
      </c>
    </row>
    <row r="80" spans="1:11" ht="23.25" customHeight="1" x14ac:dyDescent="0.25">
      <c r="A80" s="119"/>
      <c r="B80" s="42">
        <v>28</v>
      </c>
      <c r="C80" s="43" t="s">
        <v>819</v>
      </c>
      <c r="D80" s="43" t="s">
        <v>807</v>
      </c>
      <c r="E80" s="46"/>
      <c r="F80" s="47">
        <v>0</v>
      </c>
      <c r="G80" s="46"/>
      <c r="H80" s="47">
        <v>0</v>
      </c>
      <c r="I80" s="51">
        <v>0</v>
      </c>
      <c r="J80" s="50">
        <v>0</v>
      </c>
      <c r="K80" s="50">
        <v>0</v>
      </c>
    </row>
    <row r="81" spans="1:11" ht="23.25" customHeight="1" x14ac:dyDescent="0.25">
      <c r="A81" s="119"/>
      <c r="B81" s="42">
        <v>29</v>
      </c>
      <c r="C81" s="43" t="s">
        <v>809</v>
      </c>
      <c r="D81" s="43" t="s">
        <v>807</v>
      </c>
      <c r="E81" s="46"/>
      <c r="F81" s="47">
        <v>0</v>
      </c>
      <c r="G81" s="46"/>
      <c r="H81" s="47">
        <v>0</v>
      </c>
      <c r="I81" s="51">
        <v>0</v>
      </c>
      <c r="J81" s="50">
        <v>0</v>
      </c>
      <c r="K81" s="50">
        <v>0</v>
      </c>
    </row>
    <row r="82" spans="1:11" ht="23.25" customHeight="1" x14ac:dyDescent="0.25">
      <c r="A82" s="119"/>
      <c r="B82" s="42">
        <v>30</v>
      </c>
      <c r="C82" s="43" t="s">
        <v>809</v>
      </c>
      <c r="D82" s="43" t="s">
        <v>802</v>
      </c>
      <c r="E82" s="46"/>
      <c r="F82" s="47">
        <v>0</v>
      </c>
      <c r="G82" s="46"/>
      <c r="H82" s="47">
        <v>0</v>
      </c>
      <c r="I82" s="51">
        <v>0</v>
      </c>
      <c r="J82" s="50">
        <v>0</v>
      </c>
      <c r="K82" s="50">
        <v>0</v>
      </c>
    </row>
    <row r="83" spans="1:11" ht="23.25" customHeight="1" x14ac:dyDescent="0.25">
      <c r="A83" s="119"/>
      <c r="B83" s="42">
        <v>31</v>
      </c>
      <c r="C83" s="43" t="s">
        <v>824</v>
      </c>
      <c r="D83" s="43" t="s">
        <v>802</v>
      </c>
      <c r="E83" s="46"/>
      <c r="F83" s="47">
        <v>0</v>
      </c>
      <c r="G83" s="46"/>
      <c r="H83" s="47">
        <v>0</v>
      </c>
      <c r="I83" s="51">
        <v>0</v>
      </c>
      <c r="J83" s="50">
        <v>0</v>
      </c>
      <c r="K83" s="50">
        <v>0</v>
      </c>
    </row>
    <row r="84" spans="1:11" ht="23.25" customHeight="1" x14ac:dyDescent="0.25">
      <c r="A84" s="119"/>
      <c r="B84" s="42">
        <v>32</v>
      </c>
      <c r="C84" s="43" t="s">
        <v>824</v>
      </c>
      <c r="D84" s="43" t="s">
        <v>807</v>
      </c>
      <c r="E84" s="46"/>
      <c r="F84" s="47">
        <v>0</v>
      </c>
      <c r="G84" s="46"/>
      <c r="H84" s="47">
        <v>0</v>
      </c>
      <c r="I84" s="51">
        <v>0</v>
      </c>
      <c r="J84" s="50">
        <v>0</v>
      </c>
      <c r="K84" s="50">
        <v>0</v>
      </c>
    </row>
    <row r="85" spans="1:11" ht="23.25" customHeight="1" x14ac:dyDescent="0.25">
      <c r="A85" s="119"/>
      <c r="B85" s="42">
        <v>33</v>
      </c>
      <c r="C85" s="43" t="s">
        <v>814</v>
      </c>
      <c r="D85" s="43" t="s">
        <v>807</v>
      </c>
      <c r="E85" s="46"/>
      <c r="F85" s="47">
        <v>0</v>
      </c>
      <c r="G85" s="46"/>
      <c r="H85" s="47">
        <v>0</v>
      </c>
      <c r="I85" s="51">
        <v>0</v>
      </c>
      <c r="J85" s="50">
        <v>0</v>
      </c>
      <c r="K85" s="50">
        <v>0</v>
      </c>
    </row>
    <row r="86" spans="1:11" ht="23.25" customHeight="1" x14ac:dyDescent="0.25">
      <c r="A86" s="119" t="s">
        <v>135</v>
      </c>
      <c r="B86" s="42">
        <v>1</v>
      </c>
      <c r="C86" s="43" t="s">
        <v>825</v>
      </c>
      <c r="D86" s="43" t="s">
        <v>136</v>
      </c>
      <c r="E86" s="46">
        <v>45502.19</v>
      </c>
      <c r="F86" s="45"/>
      <c r="G86" s="46">
        <v>68823.61</v>
      </c>
      <c r="H86" s="45"/>
      <c r="I86" s="48">
        <f>E86+G86</f>
        <v>114325.8</v>
      </c>
      <c r="J86" s="49">
        <f>E86*5000</f>
        <v>227510950</v>
      </c>
      <c r="K86" s="49">
        <f>G86*5000</f>
        <v>344118050</v>
      </c>
    </row>
    <row r="87" spans="1:11" ht="23.25" customHeight="1" x14ac:dyDescent="0.25">
      <c r="A87" s="119"/>
      <c r="B87" s="42">
        <v>2</v>
      </c>
      <c r="C87" s="43" t="s">
        <v>826</v>
      </c>
      <c r="D87" s="43" t="s">
        <v>827</v>
      </c>
      <c r="E87" s="46"/>
      <c r="F87" s="47">
        <v>0</v>
      </c>
      <c r="G87" s="46"/>
      <c r="H87" s="47">
        <v>0</v>
      </c>
      <c r="I87" s="51">
        <v>0</v>
      </c>
      <c r="J87" s="50">
        <v>0</v>
      </c>
      <c r="K87" s="50">
        <v>0</v>
      </c>
    </row>
    <row r="88" spans="1:11" ht="23.25" customHeight="1" x14ac:dyDescent="0.25">
      <c r="A88" s="119"/>
      <c r="B88" s="42">
        <v>3</v>
      </c>
      <c r="C88" s="43" t="s">
        <v>828</v>
      </c>
      <c r="D88" s="43" t="s">
        <v>802</v>
      </c>
      <c r="E88" s="46"/>
      <c r="F88" s="45">
        <v>2000</v>
      </c>
      <c r="G88" s="46"/>
      <c r="H88" s="45">
        <v>1000</v>
      </c>
      <c r="I88" s="48">
        <f t="shared" ref="I88:I94" si="5">F88+H88</f>
        <v>3000</v>
      </c>
      <c r="J88" s="49">
        <f>F88*1000</f>
        <v>2000000</v>
      </c>
      <c r="K88" s="49">
        <f>H88*1000</f>
        <v>1000000</v>
      </c>
    </row>
    <row r="89" spans="1:11" ht="23.25" customHeight="1" x14ac:dyDescent="0.25">
      <c r="A89" s="119"/>
      <c r="B89" s="42">
        <v>4</v>
      </c>
      <c r="C89" s="43" t="s">
        <v>829</v>
      </c>
      <c r="D89" s="43" t="s">
        <v>830</v>
      </c>
      <c r="E89" s="46"/>
      <c r="F89" s="45">
        <v>4500</v>
      </c>
      <c r="G89" s="46"/>
      <c r="H89" s="47">
        <v>0</v>
      </c>
      <c r="I89" s="48">
        <f t="shared" si="5"/>
        <v>4500</v>
      </c>
      <c r="J89" s="49">
        <f>F89*700</f>
        <v>3150000</v>
      </c>
      <c r="K89" s="50">
        <v>0</v>
      </c>
    </row>
    <row r="90" spans="1:11" ht="23.25" customHeight="1" x14ac:dyDescent="0.25">
      <c r="A90" s="119"/>
      <c r="B90" s="42">
        <v>5</v>
      </c>
      <c r="C90" s="43" t="s">
        <v>831</v>
      </c>
      <c r="D90" s="43" t="s">
        <v>802</v>
      </c>
      <c r="E90" s="46"/>
      <c r="F90" s="45">
        <v>35000</v>
      </c>
      <c r="G90" s="46"/>
      <c r="H90" s="47">
        <v>0</v>
      </c>
      <c r="I90" s="48">
        <f t="shared" si="5"/>
        <v>35000</v>
      </c>
      <c r="J90" s="49">
        <f>F90*1000</f>
        <v>35000000</v>
      </c>
      <c r="K90" s="50">
        <v>0</v>
      </c>
    </row>
    <row r="91" spans="1:11" ht="23.25" customHeight="1" x14ac:dyDescent="0.25">
      <c r="A91" s="119"/>
      <c r="B91" s="42">
        <v>6</v>
      </c>
      <c r="C91" s="43" t="s">
        <v>832</v>
      </c>
      <c r="D91" s="43" t="s">
        <v>830</v>
      </c>
      <c r="E91" s="46"/>
      <c r="F91" s="45">
        <v>12375</v>
      </c>
      <c r="G91" s="46"/>
      <c r="H91" s="47">
        <v>0</v>
      </c>
      <c r="I91" s="48">
        <f t="shared" si="5"/>
        <v>12375</v>
      </c>
      <c r="J91" s="49">
        <f>F91*700</f>
        <v>8662500</v>
      </c>
      <c r="K91" s="50">
        <v>0</v>
      </c>
    </row>
    <row r="92" spans="1:11" ht="23.25" customHeight="1" x14ac:dyDescent="0.25">
      <c r="A92" s="120" t="s">
        <v>115</v>
      </c>
      <c r="B92" s="42">
        <v>1</v>
      </c>
      <c r="C92" s="43" t="s">
        <v>833</v>
      </c>
      <c r="D92" s="43" t="s">
        <v>834</v>
      </c>
      <c r="E92" s="44"/>
      <c r="F92" s="45">
        <v>3763</v>
      </c>
      <c r="G92" s="44"/>
      <c r="H92" s="45">
        <v>5011</v>
      </c>
      <c r="I92" s="48">
        <f t="shared" si="5"/>
        <v>8774</v>
      </c>
      <c r="J92" s="49">
        <f>F92*2500</f>
        <v>9407500</v>
      </c>
      <c r="K92" s="49">
        <f>H92*2500</f>
        <v>12527500</v>
      </c>
    </row>
    <row r="93" spans="1:11" ht="23.25" customHeight="1" x14ac:dyDescent="0.25">
      <c r="A93" s="120"/>
      <c r="B93" s="42">
        <v>2</v>
      </c>
      <c r="C93" s="43" t="s">
        <v>835</v>
      </c>
      <c r="D93" s="43" t="s">
        <v>145</v>
      </c>
      <c r="E93" s="44"/>
      <c r="F93" s="45">
        <v>1598</v>
      </c>
      <c r="G93" s="44"/>
      <c r="H93" s="45">
        <v>1328</v>
      </c>
      <c r="I93" s="48">
        <f t="shared" si="5"/>
        <v>2926</v>
      </c>
      <c r="J93" s="49">
        <f>F93*2500</f>
        <v>3995000</v>
      </c>
      <c r="K93" s="49">
        <f>H93*2500</f>
        <v>3320000</v>
      </c>
    </row>
    <row r="94" spans="1:11" ht="23.25" customHeight="1" x14ac:dyDescent="0.25">
      <c r="A94" s="120"/>
      <c r="B94" s="42">
        <v>3</v>
      </c>
      <c r="C94" s="72" t="s">
        <v>836</v>
      </c>
      <c r="D94" s="43" t="s">
        <v>145</v>
      </c>
      <c r="E94" s="44"/>
      <c r="F94" s="45">
        <v>1815</v>
      </c>
      <c r="G94" s="44"/>
      <c r="H94" s="45">
        <v>1974</v>
      </c>
      <c r="I94" s="48">
        <f t="shared" si="5"/>
        <v>3789</v>
      </c>
      <c r="J94" s="49">
        <f>F94*2500</f>
        <v>4537500</v>
      </c>
      <c r="K94" s="49">
        <f>H94*2500</f>
        <v>4935000</v>
      </c>
    </row>
    <row r="95" spans="1:11" ht="23.25" customHeight="1" x14ac:dyDescent="0.25">
      <c r="A95" s="120"/>
      <c r="B95" s="42">
        <v>4</v>
      </c>
      <c r="C95" s="43" t="s">
        <v>837</v>
      </c>
      <c r="D95" s="43" t="s">
        <v>793</v>
      </c>
      <c r="E95" s="46">
        <v>2966</v>
      </c>
      <c r="F95" s="45"/>
      <c r="G95" s="46">
        <v>5418</v>
      </c>
      <c r="H95" s="45"/>
      <c r="I95" s="48">
        <f>E95+G95</f>
        <v>8384</v>
      </c>
      <c r="J95" s="49">
        <f>E95*2140</f>
        <v>6347240</v>
      </c>
      <c r="K95" s="49">
        <f>G95*2140</f>
        <v>11594520</v>
      </c>
    </row>
    <row r="96" spans="1:11" ht="23.25" customHeight="1" x14ac:dyDescent="0.25">
      <c r="A96" s="120"/>
      <c r="B96" s="42">
        <v>5</v>
      </c>
      <c r="C96" s="43" t="s">
        <v>838</v>
      </c>
      <c r="D96" s="43" t="s">
        <v>793</v>
      </c>
      <c r="E96" s="46">
        <v>3406</v>
      </c>
      <c r="F96" s="45"/>
      <c r="G96" s="46">
        <v>2433</v>
      </c>
      <c r="H96" s="45"/>
      <c r="I96" s="48">
        <f t="shared" ref="I96:I97" si="6">E96+G96</f>
        <v>5839</v>
      </c>
      <c r="J96" s="49">
        <f>E96*2140</f>
        <v>7288840</v>
      </c>
      <c r="K96" s="49">
        <f>G96*2140</f>
        <v>5206620</v>
      </c>
    </row>
    <row r="97" spans="1:11" ht="23.25" customHeight="1" x14ac:dyDescent="0.25">
      <c r="A97" s="120"/>
      <c r="B97" s="42">
        <v>6</v>
      </c>
      <c r="C97" s="43" t="s">
        <v>839</v>
      </c>
      <c r="D97" s="43" t="s">
        <v>793</v>
      </c>
      <c r="E97" s="46">
        <v>2512</v>
      </c>
      <c r="F97" s="45"/>
      <c r="G97" s="46">
        <v>2474</v>
      </c>
      <c r="H97" s="45"/>
      <c r="I97" s="48">
        <f t="shared" si="6"/>
        <v>4986</v>
      </c>
      <c r="J97" s="49">
        <f>E97*2140</f>
        <v>5375680</v>
      </c>
      <c r="K97" s="49">
        <f>G97*2140</f>
        <v>5294360</v>
      </c>
    </row>
    <row r="98" spans="1:11" ht="23.25" customHeight="1" x14ac:dyDescent="0.25">
      <c r="A98" s="120"/>
      <c r="B98" s="42">
        <v>7</v>
      </c>
      <c r="C98" s="43" t="s">
        <v>840</v>
      </c>
      <c r="D98" s="43" t="s">
        <v>145</v>
      </c>
      <c r="E98" s="44"/>
      <c r="F98" s="45">
        <v>305</v>
      </c>
      <c r="G98" s="44"/>
      <c r="H98" s="45">
        <v>541</v>
      </c>
      <c r="I98" s="48">
        <f>F98+H98</f>
        <v>846</v>
      </c>
      <c r="J98" s="49">
        <f>F98*2500</f>
        <v>762500</v>
      </c>
      <c r="K98" s="49">
        <f>H98*2500</f>
        <v>1352500</v>
      </c>
    </row>
    <row r="99" spans="1:11" ht="23.25" customHeight="1" x14ac:dyDescent="0.25">
      <c r="A99" s="120"/>
      <c r="B99" s="42">
        <v>8</v>
      </c>
      <c r="C99" s="43" t="s">
        <v>841</v>
      </c>
      <c r="D99" s="43" t="s">
        <v>145</v>
      </c>
      <c r="E99" s="46"/>
      <c r="F99" s="47">
        <v>0</v>
      </c>
      <c r="G99" s="44"/>
      <c r="H99" s="45">
        <v>144</v>
      </c>
      <c r="I99" s="48">
        <f>E99+H99</f>
        <v>144</v>
      </c>
      <c r="J99" s="50">
        <v>0</v>
      </c>
      <c r="K99" s="49">
        <f>H99*2500</f>
        <v>360000</v>
      </c>
    </row>
    <row r="100" spans="1:11" ht="23.25" customHeight="1" x14ac:dyDescent="0.25">
      <c r="A100" s="120"/>
      <c r="B100" s="42">
        <v>9</v>
      </c>
      <c r="C100" s="43" t="s">
        <v>842</v>
      </c>
      <c r="D100" s="43" t="s">
        <v>145</v>
      </c>
      <c r="E100" s="44"/>
      <c r="F100" s="45">
        <v>366</v>
      </c>
      <c r="G100" s="44"/>
      <c r="H100" s="45">
        <v>527</v>
      </c>
      <c r="I100" s="48">
        <f>F100+H100</f>
        <v>893</v>
      </c>
      <c r="J100" s="49">
        <f>F100*2500</f>
        <v>915000</v>
      </c>
      <c r="K100" s="49">
        <f>H100*2500</f>
        <v>1317500</v>
      </c>
    </row>
    <row r="101" spans="1:11" ht="23.25" customHeight="1" x14ac:dyDescent="0.25">
      <c r="A101" s="120"/>
      <c r="B101" s="42">
        <v>10</v>
      </c>
      <c r="C101" s="43" t="s">
        <v>843</v>
      </c>
      <c r="D101" s="43" t="s">
        <v>793</v>
      </c>
      <c r="E101" s="52">
        <v>0</v>
      </c>
      <c r="F101" s="45"/>
      <c r="G101" s="52">
        <v>0</v>
      </c>
      <c r="H101" s="45"/>
      <c r="I101" s="51">
        <v>0</v>
      </c>
      <c r="J101" s="50">
        <v>0</v>
      </c>
      <c r="K101" s="50">
        <v>0</v>
      </c>
    </row>
    <row r="102" spans="1:11" ht="23.25" customHeight="1" x14ac:dyDescent="0.25">
      <c r="A102" s="120" t="s">
        <v>844</v>
      </c>
      <c r="B102" s="42">
        <v>1</v>
      </c>
      <c r="C102" s="43" t="s">
        <v>845</v>
      </c>
      <c r="D102" s="43" t="s">
        <v>846</v>
      </c>
      <c r="E102" s="46"/>
      <c r="F102" s="45">
        <v>5000</v>
      </c>
      <c r="G102" s="46"/>
      <c r="H102" s="45">
        <v>5000</v>
      </c>
      <c r="I102" s="48">
        <f>F102+H102</f>
        <v>10000</v>
      </c>
      <c r="J102" s="49">
        <f>F102*700</f>
        <v>3500000</v>
      </c>
      <c r="K102" s="49">
        <f>H102*700</f>
        <v>3500000</v>
      </c>
    </row>
    <row r="103" spans="1:11" ht="23.25" customHeight="1" x14ac:dyDescent="0.25">
      <c r="A103" s="120"/>
      <c r="B103" s="42">
        <v>2</v>
      </c>
      <c r="C103" s="43" t="s">
        <v>847</v>
      </c>
      <c r="D103" s="43" t="s">
        <v>144</v>
      </c>
      <c r="E103" s="46"/>
      <c r="F103" s="47">
        <v>0</v>
      </c>
      <c r="G103" s="46"/>
      <c r="H103" s="47">
        <v>0</v>
      </c>
      <c r="I103" s="51">
        <v>0</v>
      </c>
      <c r="J103" s="50">
        <v>0</v>
      </c>
      <c r="K103" s="50">
        <v>0</v>
      </c>
    </row>
    <row r="104" spans="1:11" ht="23.25" customHeight="1" x14ac:dyDescent="0.25">
      <c r="A104" s="119" t="s">
        <v>848</v>
      </c>
      <c r="B104" s="42">
        <v>1</v>
      </c>
      <c r="C104" s="43" t="s">
        <v>849</v>
      </c>
      <c r="D104" s="43" t="s">
        <v>850</v>
      </c>
      <c r="E104" s="46">
        <v>4473389</v>
      </c>
      <c r="F104" s="45"/>
      <c r="G104" s="46">
        <v>46897</v>
      </c>
      <c r="H104" s="45"/>
      <c r="I104" s="48">
        <f>E104+G104</f>
        <v>4520286</v>
      </c>
      <c r="J104" s="49">
        <f>E104*1500</f>
        <v>6710083500</v>
      </c>
      <c r="K104" s="49">
        <f>G104*1500</f>
        <v>70345500</v>
      </c>
    </row>
    <row r="105" spans="1:11" ht="23.25" customHeight="1" x14ac:dyDescent="0.25">
      <c r="A105" s="119"/>
      <c r="B105" s="42">
        <v>2</v>
      </c>
      <c r="C105" s="43" t="s">
        <v>849</v>
      </c>
      <c r="D105" s="43" t="s">
        <v>850</v>
      </c>
      <c r="E105" s="46">
        <v>2049073</v>
      </c>
      <c r="F105" s="45"/>
      <c r="G105" s="46">
        <v>1457</v>
      </c>
      <c r="H105" s="45"/>
      <c r="I105" s="48">
        <f>E105+G105</f>
        <v>2050530</v>
      </c>
      <c r="J105" s="49">
        <f>E105*1500</f>
        <v>3073609500</v>
      </c>
      <c r="K105" s="49">
        <f>G105*1500</f>
        <v>2185500</v>
      </c>
    </row>
    <row r="106" spans="1:11" ht="23.25" customHeight="1" x14ac:dyDescent="0.25">
      <c r="A106" s="119"/>
      <c r="B106" s="42">
        <v>3</v>
      </c>
      <c r="C106" s="43" t="s">
        <v>851</v>
      </c>
      <c r="D106" s="43" t="s">
        <v>850</v>
      </c>
      <c r="E106" s="46">
        <v>2517514</v>
      </c>
      <c r="F106" s="45"/>
      <c r="G106" s="52">
        <v>0</v>
      </c>
      <c r="H106" s="45"/>
      <c r="I106" s="48">
        <f>E106+G106</f>
        <v>2517514</v>
      </c>
      <c r="J106" s="49">
        <f>E106*1500</f>
        <v>3776271000</v>
      </c>
      <c r="K106" s="50">
        <v>0</v>
      </c>
    </row>
    <row r="107" spans="1:11" ht="23.25" customHeight="1" x14ac:dyDescent="0.25">
      <c r="A107" s="119"/>
      <c r="B107" s="42">
        <v>4</v>
      </c>
      <c r="C107" s="43" t="s">
        <v>852</v>
      </c>
      <c r="D107" s="43" t="s">
        <v>807</v>
      </c>
      <c r="E107" s="46"/>
      <c r="F107" s="45">
        <v>3600</v>
      </c>
      <c r="G107" s="46"/>
      <c r="H107" s="45">
        <v>4800</v>
      </c>
      <c r="I107" s="48">
        <f>F107+H107</f>
        <v>8400</v>
      </c>
      <c r="J107" s="49">
        <f>F107*700</f>
        <v>2520000</v>
      </c>
      <c r="K107" s="49">
        <f>H107*700</f>
        <v>3360000</v>
      </c>
    </row>
    <row r="108" spans="1:11" ht="23.25" customHeight="1" x14ac:dyDescent="0.25">
      <c r="A108" s="119"/>
      <c r="B108" s="42">
        <v>5</v>
      </c>
      <c r="C108" s="43" t="s">
        <v>853</v>
      </c>
      <c r="D108" s="43" t="s">
        <v>807</v>
      </c>
      <c r="E108" s="46"/>
      <c r="F108" s="45">
        <v>12600</v>
      </c>
      <c r="G108" s="46"/>
      <c r="H108" s="45">
        <v>14700</v>
      </c>
      <c r="I108" s="48">
        <f>F108+H108</f>
        <v>27300</v>
      </c>
      <c r="J108" s="49">
        <f>F108*700</f>
        <v>8820000</v>
      </c>
      <c r="K108" s="49">
        <f>H108*700</f>
        <v>10290000</v>
      </c>
    </row>
    <row r="109" spans="1:11" ht="23.25" customHeight="1" x14ac:dyDescent="0.25">
      <c r="A109" s="119"/>
      <c r="B109" s="42">
        <v>6</v>
      </c>
      <c r="C109" s="43" t="s">
        <v>854</v>
      </c>
      <c r="D109" s="43" t="s">
        <v>807</v>
      </c>
      <c r="E109" s="44"/>
      <c r="F109" s="45">
        <v>48975</v>
      </c>
      <c r="G109" s="44"/>
      <c r="H109" s="45">
        <v>490</v>
      </c>
      <c r="I109" s="48">
        <f>F109+H109</f>
        <v>49465</v>
      </c>
      <c r="J109" s="49">
        <f>F109*700</f>
        <v>34282500</v>
      </c>
      <c r="K109" s="49">
        <f>H109*700</f>
        <v>343000</v>
      </c>
    </row>
    <row r="110" spans="1:11" ht="23.25" customHeight="1" x14ac:dyDescent="0.25">
      <c r="A110" s="119" t="s">
        <v>855</v>
      </c>
      <c r="B110" s="42">
        <v>1</v>
      </c>
      <c r="C110" s="43" t="s">
        <v>856</v>
      </c>
      <c r="D110" s="43" t="s">
        <v>144</v>
      </c>
      <c r="E110" s="53"/>
      <c r="F110" s="47">
        <v>0</v>
      </c>
      <c r="G110" s="46"/>
      <c r="H110" s="47">
        <v>0</v>
      </c>
      <c r="I110" s="51">
        <v>0</v>
      </c>
      <c r="J110" s="50">
        <v>0</v>
      </c>
      <c r="K110" s="50">
        <v>0</v>
      </c>
    </row>
    <row r="111" spans="1:11" ht="23.25" customHeight="1" x14ac:dyDescent="0.25">
      <c r="A111" s="119"/>
      <c r="B111" s="42">
        <v>2</v>
      </c>
      <c r="C111" s="43" t="s">
        <v>857</v>
      </c>
      <c r="D111" s="43" t="s">
        <v>144</v>
      </c>
      <c r="E111" s="44"/>
      <c r="F111" s="47">
        <v>0</v>
      </c>
      <c r="G111" s="46"/>
      <c r="H111" s="47">
        <v>0</v>
      </c>
      <c r="I111" s="51">
        <v>0</v>
      </c>
      <c r="J111" s="50">
        <v>0</v>
      </c>
      <c r="K111" s="50">
        <v>0</v>
      </c>
    </row>
    <row r="112" spans="1:11" ht="23.25" customHeight="1" x14ac:dyDescent="0.25">
      <c r="A112" s="119" t="s">
        <v>858</v>
      </c>
      <c r="B112" s="42">
        <v>1</v>
      </c>
      <c r="C112" s="43" t="s">
        <v>859</v>
      </c>
      <c r="D112" s="43" t="s">
        <v>860</v>
      </c>
      <c r="E112" s="46">
        <v>1033</v>
      </c>
      <c r="F112" s="45"/>
      <c r="G112" s="52">
        <v>0</v>
      </c>
      <c r="H112" s="45"/>
      <c r="I112" s="48">
        <f>E112+G112</f>
        <v>1033</v>
      </c>
      <c r="J112" s="50"/>
      <c r="K112" s="50"/>
    </row>
    <row r="113" spans="1:11" ht="23.25" customHeight="1" x14ac:dyDescent="0.25">
      <c r="A113" s="119"/>
      <c r="B113" s="42">
        <v>2</v>
      </c>
      <c r="C113" s="43" t="s">
        <v>861</v>
      </c>
      <c r="D113" s="43" t="s">
        <v>862</v>
      </c>
      <c r="E113" s="46">
        <v>45</v>
      </c>
      <c r="F113" s="45"/>
      <c r="G113" s="52">
        <v>0</v>
      </c>
      <c r="H113" s="45"/>
      <c r="I113" s="48">
        <f t="shared" ref="I113:I116" si="7">E113+G113</f>
        <v>45</v>
      </c>
      <c r="J113" s="50">
        <v>0</v>
      </c>
      <c r="K113" s="50">
        <v>0</v>
      </c>
    </row>
    <row r="114" spans="1:11" ht="23.25" customHeight="1" x14ac:dyDescent="0.25">
      <c r="A114" s="119"/>
      <c r="B114" s="42">
        <v>3</v>
      </c>
      <c r="C114" s="43" t="s">
        <v>863</v>
      </c>
      <c r="D114" s="43" t="s">
        <v>860</v>
      </c>
      <c r="E114" s="46">
        <v>98</v>
      </c>
      <c r="F114" s="45"/>
      <c r="G114" s="52">
        <v>0</v>
      </c>
      <c r="H114" s="45"/>
      <c r="I114" s="48">
        <f t="shared" si="7"/>
        <v>98</v>
      </c>
      <c r="J114" s="50">
        <v>0</v>
      </c>
      <c r="K114" s="50">
        <v>0</v>
      </c>
    </row>
    <row r="115" spans="1:11" ht="23.25" customHeight="1" x14ac:dyDescent="0.25">
      <c r="A115" s="119"/>
      <c r="B115" s="42">
        <v>4</v>
      </c>
      <c r="C115" s="43" t="s">
        <v>864</v>
      </c>
      <c r="D115" s="43" t="s">
        <v>865</v>
      </c>
      <c r="E115" s="46">
        <v>140</v>
      </c>
      <c r="F115" s="45"/>
      <c r="G115" s="52">
        <v>0</v>
      </c>
      <c r="H115" s="45"/>
      <c r="I115" s="48">
        <f t="shared" si="7"/>
        <v>140</v>
      </c>
      <c r="J115" s="50">
        <v>0</v>
      </c>
      <c r="K115" s="50">
        <v>0</v>
      </c>
    </row>
    <row r="116" spans="1:11" ht="23.25" customHeight="1" x14ac:dyDescent="0.25">
      <c r="A116" s="119"/>
      <c r="B116" s="42">
        <v>5</v>
      </c>
      <c r="C116" s="43" t="s">
        <v>866</v>
      </c>
      <c r="D116" s="43" t="s">
        <v>867</v>
      </c>
      <c r="E116" s="46">
        <v>240</v>
      </c>
      <c r="F116" s="45"/>
      <c r="G116" s="52">
        <v>0</v>
      </c>
      <c r="H116" s="45"/>
      <c r="I116" s="48">
        <f t="shared" si="7"/>
        <v>240</v>
      </c>
      <c r="J116" s="50">
        <v>0</v>
      </c>
      <c r="K116" s="50">
        <v>0</v>
      </c>
    </row>
    <row r="117" spans="1:11" ht="23.25" customHeight="1" x14ac:dyDescent="0.25">
      <c r="A117" s="119"/>
      <c r="B117" s="42">
        <v>6</v>
      </c>
      <c r="C117" s="43" t="s">
        <v>868</v>
      </c>
      <c r="D117" s="43" t="s">
        <v>144</v>
      </c>
      <c r="E117" s="46"/>
      <c r="F117" s="47">
        <v>0</v>
      </c>
      <c r="G117" s="46"/>
      <c r="H117" s="47">
        <v>0</v>
      </c>
      <c r="I117" s="51">
        <v>0</v>
      </c>
      <c r="J117" s="50">
        <v>0</v>
      </c>
      <c r="K117" s="50">
        <v>0</v>
      </c>
    </row>
    <row r="118" spans="1:11" ht="23.25" customHeight="1" x14ac:dyDescent="0.25">
      <c r="A118" s="119"/>
      <c r="B118" s="42">
        <v>7</v>
      </c>
      <c r="C118" s="43" t="s">
        <v>869</v>
      </c>
      <c r="D118" s="43" t="s">
        <v>807</v>
      </c>
      <c r="E118" s="46"/>
      <c r="F118" s="45">
        <v>1000</v>
      </c>
      <c r="G118" s="46"/>
      <c r="H118" s="47">
        <v>0</v>
      </c>
      <c r="I118" s="48">
        <f>F118+H118</f>
        <v>1000</v>
      </c>
      <c r="J118" s="49">
        <f>F118*700</f>
        <v>700000</v>
      </c>
      <c r="K118" s="50">
        <v>0</v>
      </c>
    </row>
    <row r="119" spans="1:11" ht="23.25" customHeight="1" x14ac:dyDescent="0.25">
      <c r="A119" s="119"/>
      <c r="B119" s="42">
        <v>8</v>
      </c>
      <c r="C119" s="43" t="s">
        <v>870</v>
      </c>
      <c r="D119" s="43" t="s">
        <v>860</v>
      </c>
      <c r="E119" s="46"/>
      <c r="F119" s="47">
        <v>0</v>
      </c>
      <c r="G119" s="46"/>
      <c r="H119" s="47">
        <v>0</v>
      </c>
      <c r="I119" s="51">
        <v>0</v>
      </c>
      <c r="J119" s="50">
        <v>0</v>
      </c>
      <c r="K119" s="50">
        <v>0</v>
      </c>
    </row>
    <row r="120" spans="1:11" ht="23.25" customHeight="1" x14ac:dyDescent="0.25">
      <c r="A120" s="119" t="s">
        <v>871</v>
      </c>
      <c r="B120" s="42">
        <v>1</v>
      </c>
      <c r="C120" s="43" t="s">
        <v>872</v>
      </c>
      <c r="D120" s="43" t="s">
        <v>807</v>
      </c>
      <c r="E120" s="46"/>
      <c r="F120" s="47">
        <v>0</v>
      </c>
      <c r="G120" s="46"/>
      <c r="H120" s="47">
        <v>0</v>
      </c>
      <c r="I120" s="51">
        <v>0</v>
      </c>
      <c r="J120" s="50">
        <v>0</v>
      </c>
      <c r="K120" s="50">
        <v>0</v>
      </c>
    </row>
    <row r="121" spans="1:11" ht="23.25" customHeight="1" x14ac:dyDescent="0.25">
      <c r="A121" s="119"/>
      <c r="B121" s="42">
        <v>2</v>
      </c>
      <c r="C121" s="43" t="s">
        <v>873</v>
      </c>
      <c r="D121" s="43" t="s">
        <v>874</v>
      </c>
      <c r="E121" s="46">
        <v>1000</v>
      </c>
      <c r="F121" s="45"/>
      <c r="G121" s="52">
        <v>0</v>
      </c>
      <c r="H121" s="45"/>
      <c r="I121" s="48">
        <f>E121+G121</f>
        <v>1000</v>
      </c>
      <c r="J121" s="49">
        <f>E121*5000</f>
        <v>5000000</v>
      </c>
      <c r="K121" s="50">
        <v>0</v>
      </c>
    </row>
    <row r="122" spans="1:11" ht="23.25" customHeight="1" x14ac:dyDescent="0.25">
      <c r="A122" s="119"/>
      <c r="B122" s="42">
        <v>3</v>
      </c>
      <c r="C122" s="43" t="s">
        <v>875</v>
      </c>
      <c r="D122" s="43" t="s">
        <v>802</v>
      </c>
      <c r="E122" s="44"/>
      <c r="F122" s="45">
        <v>5280</v>
      </c>
      <c r="G122" s="46"/>
      <c r="H122" s="47">
        <v>0</v>
      </c>
      <c r="I122" s="48">
        <f>F122+G122</f>
        <v>5280</v>
      </c>
      <c r="J122" s="49">
        <f>F122*1000</f>
        <v>5280000</v>
      </c>
      <c r="K122" s="50">
        <v>0</v>
      </c>
    </row>
    <row r="123" spans="1:11" ht="23.25" customHeight="1" x14ac:dyDescent="0.25">
      <c r="A123" s="119"/>
      <c r="B123" s="42">
        <v>4</v>
      </c>
      <c r="C123" s="43" t="s">
        <v>876</v>
      </c>
      <c r="D123" s="43" t="s">
        <v>802</v>
      </c>
      <c r="E123" s="44"/>
      <c r="F123" s="45">
        <v>3850</v>
      </c>
      <c r="G123" s="46"/>
      <c r="H123" s="47">
        <v>0</v>
      </c>
      <c r="I123" s="48">
        <f>F123+G123</f>
        <v>3850</v>
      </c>
      <c r="J123" s="49">
        <f>F123*1000</f>
        <v>3850000</v>
      </c>
      <c r="K123" s="50">
        <v>0</v>
      </c>
    </row>
    <row r="124" spans="1:11" ht="23.25" customHeight="1" x14ac:dyDescent="0.25">
      <c r="A124" s="119"/>
      <c r="B124" s="42">
        <v>5</v>
      </c>
      <c r="C124" s="43" t="s">
        <v>877</v>
      </c>
      <c r="D124" s="43" t="s">
        <v>802</v>
      </c>
      <c r="E124" s="44"/>
      <c r="F124" s="45">
        <v>1000</v>
      </c>
      <c r="G124" s="46"/>
      <c r="H124" s="47">
        <v>0</v>
      </c>
      <c r="I124" s="48">
        <f>F124+G124</f>
        <v>1000</v>
      </c>
      <c r="J124" s="49">
        <f>F124*1000</f>
        <v>1000000</v>
      </c>
      <c r="K124" s="50">
        <v>0</v>
      </c>
    </row>
    <row r="125" spans="1:11" ht="23.25" customHeight="1" x14ac:dyDescent="0.25">
      <c r="A125" s="119"/>
      <c r="B125" s="42">
        <v>6</v>
      </c>
      <c r="C125" s="43" t="s">
        <v>878</v>
      </c>
      <c r="D125" s="43" t="s">
        <v>802</v>
      </c>
      <c r="E125" s="44"/>
      <c r="F125" s="45">
        <v>5000</v>
      </c>
      <c r="G125" s="46"/>
      <c r="H125" s="47">
        <v>0</v>
      </c>
      <c r="I125" s="48">
        <f>F125+G125</f>
        <v>5000</v>
      </c>
      <c r="J125" s="49">
        <f>F125*1000</f>
        <v>5000000</v>
      </c>
      <c r="K125" s="50">
        <v>0</v>
      </c>
    </row>
    <row r="126" spans="1:11" ht="23.25" customHeight="1" x14ac:dyDescent="0.25">
      <c r="A126" s="119"/>
      <c r="B126" s="42">
        <v>7</v>
      </c>
      <c r="C126" s="43" t="s">
        <v>879</v>
      </c>
      <c r="D126" s="43" t="s">
        <v>880</v>
      </c>
      <c r="E126" s="46"/>
      <c r="F126" s="47">
        <v>0</v>
      </c>
      <c r="G126" s="46"/>
      <c r="H126" s="47">
        <v>0</v>
      </c>
      <c r="I126" s="51">
        <v>0</v>
      </c>
      <c r="J126" s="50">
        <v>0</v>
      </c>
      <c r="K126" s="50">
        <v>0</v>
      </c>
    </row>
    <row r="127" spans="1:11" ht="23.25" customHeight="1" x14ac:dyDescent="0.25">
      <c r="A127" s="119"/>
      <c r="B127" s="42">
        <v>8</v>
      </c>
      <c r="C127" s="43" t="s">
        <v>881</v>
      </c>
      <c r="D127" s="43" t="s">
        <v>802</v>
      </c>
      <c r="E127" s="44"/>
      <c r="F127" s="45">
        <v>2040</v>
      </c>
      <c r="G127" s="46"/>
      <c r="H127" s="47">
        <v>0</v>
      </c>
      <c r="I127" s="48">
        <f>F127+G127</f>
        <v>2040</v>
      </c>
      <c r="J127" s="49">
        <f>F127*1000</f>
        <v>2040000</v>
      </c>
      <c r="K127" s="50">
        <v>0</v>
      </c>
    </row>
    <row r="128" spans="1:11" ht="23.25" customHeight="1" x14ac:dyDescent="0.25">
      <c r="A128" s="119"/>
      <c r="B128" s="42">
        <v>9</v>
      </c>
      <c r="C128" s="43" t="s">
        <v>882</v>
      </c>
      <c r="D128" s="43" t="s">
        <v>883</v>
      </c>
      <c r="E128" s="46"/>
      <c r="F128" s="47">
        <v>0</v>
      </c>
      <c r="G128" s="46"/>
      <c r="H128" s="47">
        <v>0</v>
      </c>
      <c r="I128" s="51">
        <v>0</v>
      </c>
      <c r="J128" s="50">
        <v>0</v>
      </c>
      <c r="K128" s="50">
        <v>0</v>
      </c>
    </row>
    <row r="129" spans="1:11" ht="23.25" customHeight="1" x14ac:dyDescent="0.25">
      <c r="A129" s="119"/>
      <c r="B129" s="42">
        <v>10</v>
      </c>
      <c r="C129" s="43" t="s">
        <v>884</v>
      </c>
      <c r="D129" s="43" t="s">
        <v>807</v>
      </c>
      <c r="E129" s="44"/>
      <c r="F129" s="45">
        <v>5000</v>
      </c>
      <c r="G129" s="46"/>
      <c r="H129" s="47">
        <v>0</v>
      </c>
      <c r="I129" s="48">
        <f>F129+G129</f>
        <v>5000</v>
      </c>
      <c r="J129" s="49">
        <f>F129*1000</f>
        <v>5000000</v>
      </c>
      <c r="K129" s="50">
        <v>0</v>
      </c>
    </row>
    <row r="130" spans="1:11" ht="23.25" customHeight="1" x14ac:dyDescent="0.25">
      <c r="A130" s="119"/>
      <c r="B130" s="42">
        <v>11</v>
      </c>
      <c r="C130" s="43" t="s">
        <v>885</v>
      </c>
      <c r="D130" s="43" t="s">
        <v>802</v>
      </c>
      <c r="E130" s="44"/>
      <c r="F130" s="45">
        <v>1000</v>
      </c>
      <c r="G130" s="46"/>
      <c r="H130" s="47">
        <v>0</v>
      </c>
      <c r="I130" s="48">
        <f>F130+G130</f>
        <v>1000</v>
      </c>
      <c r="J130" s="49">
        <f>F130*1000</f>
        <v>1000000</v>
      </c>
      <c r="K130" s="50">
        <v>0</v>
      </c>
    </row>
    <row r="131" spans="1:11" ht="23.25" customHeight="1" x14ac:dyDescent="0.25">
      <c r="A131" s="119"/>
      <c r="B131" s="42">
        <v>12</v>
      </c>
      <c r="C131" s="43" t="s">
        <v>886</v>
      </c>
      <c r="D131" s="43" t="s">
        <v>802</v>
      </c>
      <c r="E131" s="44"/>
      <c r="F131" s="45">
        <v>1000</v>
      </c>
      <c r="G131" s="46"/>
      <c r="H131" s="47">
        <v>0</v>
      </c>
      <c r="I131" s="48">
        <f>F131+G131</f>
        <v>1000</v>
      </c>
      <c r="J131" s="49">
        <f>F131*1000</f>
        <v>1000000</v>
      </c>
      <c r="K131" s="50">
        <v>0</v>
      </c>
    </row>
    <row r="132" spans="1:11" ht="23.25" customHeight="1" x14ac:dyDescent="0.25">
      <c r="A132" s="119"/>
      <c r="B132" s="42">
        <v>13</v>
      </c>
      <c r="C132" s="43" t="s">
        <v>887</v>
      </c>
      <c r="D132" s="43" t="s">
        <v>802</v>
      </c>
      <c r="E132" s="44"/>
      <c r="F132" s="45">
        <v>1000</v>
      </c>
      <c r="G132" s="46"/>
      <c r="H132" s="47">
        <v>0</v>
      </c>
      <c r="I132" s="48">
        <f>F132+G132</f>
        <v>1000</v>
      </c>
      <c r="J132" s="49">
        <f>F132*1000</f>
        <v>1000000</v>
      </c>
      <c r="K132" s="50">
        <v>0</v>
      </c>
    </row>
    <row r="133" spans="1:11" ht="23.25" customHeight="1" x14ac:dyDescent="0.25">
      <c r="A133" s="119"/>
      <c r="B133" s="42">
        <v>14</v>
      </c>
      <c r="C133" s="43" t="s">
        <v>888</v>
      </c>
      <c r="D133" s="43" t="s">
        <v>802</v>
      </c>
      <c r="E133" s="44"/>
      <c r="F133" s="45">
        <v>1000</v>
      </c>
      <c r="G133" s="46"/>
      <c r="H133" s="47">
        <v>0</v>
      </c>
      <c r="I133" s="48">
        <f>F133+G133</f>
        <v>1000</v>
      </c>
      <c r="J133" s="49">
        <f>F133*1000</f>
        <v>1000000</v>
      </c>
      <c r="K133" s="50">
        <v>0</v>
      </c>
    </row>
    <row r="134" spans="1:11" ht="23.25" customHeight="1" x14ac:dyDescent="0.25">
      <c r="A134" s="119"/>
      <c r="B134" s="42">
        <v>15</v>
      </c>
      <c r="C134" s="43" t="s">
        <v>889</v>
      </c>
      <c r="D134" s="43" t="s">
        <v>890</v>
      </c>
      <c r="E134" s="46">
        <v>1000</v>
      </c>
      <c r="F134" s="45"/>
      <c r="G134" s="46">
        <v>1000</v>
      </c>
      <c r="H134" s="45"/>
      <c r="I134" s="48">
        <f>E134+G134</f>
        <v>2000</v>
      </c>
      <c r="J134" s="49">
        <f>E134*3500</f>
        <v>3500000</v>
      </c>
      <c r="K134" s="49">
        <f>G134*3500</f>
        <v>3500000</v>
      </c>
    </row>
    <row r="135" spans="1:11" ht="23.25" customHeight="1" x14ac:dyDescent="0.25">
      <c r="A135" s="119"/>
      <c r="B135" s="42">
        <v>16</v>
      </c>
      <c r="C135" s="43" t="s">
        <v>891</v>
      </c>
      <c r="D135" s="43" t="s">
        <v>892</v>
      </c>
      <c r="E135" s="46"/>
      <c r="F135" s="47">
        <v>0</v>
      </c>
      <c r="G135" s="46"/>
      <c r="H135" s="47">
        <v>0</v>
      </c>
      <c r="I135" s="51">
        <v>0</v>
      </c>
      <c r="J135" s="50">
        <v>0</v>
      </c>
      <c r="K135" s="50">
        <v>0</v>
      </c>
    </row>
    <row r="136" spans="1:11" ht="23.25" customHeight="1" x14ac:dyDescent="0.25">
      <c r="A136" s="119"/>
      <c r="B136" s="42">
        <v>17</v>
      </c>
      <c r="C136" s="43" t="s">
        <v>893</v>
      </c>
      <c r="D136" s="43" t="s">
        <v>894</v>
      </c>
      <c r="E136" s="46"/>
      <c r="F136" s="47">
        <v>0</v>
      </c>
      <c r="G136" s="46"/>
      <c r="H136" s="47">
        <v>0</v>
      </c>
      <c r="I136" s="51">
        <v>0</v>
      </c>
      <c r="J136" s="50">
        <v>0</v>
      </c>
      <c r="K136" s="50">
        <v>0</v>
      </c>
    </row>
    <row r="137" spans="1:11" ht="23.25" customHeight="1" x14ac:dyDescent="0.25">
      <c r="A137" s="119"/>
      <c r="B137" s="42">
        <v>18</v>
      </c>
      <c r="C137" s="43" t="s">
        <v>895</v>
      </c>
      <c r="D137" s="43" t="s">
        <v>800</v>
      </c>
      <c r="E137" s="44"/>
      <c r="F137" s="45">
        <v>2560</v>
      </c>
      <c r="G137" s="46"/>
      <c r="H137" s="47">
        <v>0</v>
      </c>
      <c r="I137" s="48">
        <f>F137+G137</f>
        <v>2560</v>
      </c>
      <c r="J137" s="49">
        <f>F137*700</f>
        <v>1792000</v>
      </c>
      <c r="K137" s="50">
        <v>0</v>
      </c>
    </row>
    <row r="138" spans="1:11" ht="23.25" customHeight="1" x14ac:dyDescent="0.25">
      <c r="A138" s="119"/>
      <c r="B138" s="42">
        <v>19</v>
      </c>
      <c r="C138" s="43" t="s">
        <v>896</v>
      </c>
      <c r="D138" s="43" t="s">
        <v>807</v>
      </c>
      <c r="E138" s="44"/>
      <c r="F138" s="45">
        <v>2000</v>
      </c>
      <c r="G138" s="46"/>
      <c r="H138" s="47">
        <v>0</v>
      </c>
      <c r="I138" s="48">
        <f>F138+G138</f>
        <v>2000</v>
      </c>
      <c r="J138" s="49">
        <f>F138*700</f>
        <v>1400000</v>
      </c>
      <c r="K138" s="50">
        <v>0</v>
      </c>
    </row>
    <row r="139" spans="1:11" ht="23.25" customHeight="1" x14ac:dyDescent="0.25">
      <c r="A139" s="119"/>
      <c r="B139" s="42">
        <v>20</v>
      </c>
      <c r="C139" s="43" t="s">
        <v>897</v>
      </c>
      <c r="D139" s="43" t="s">
        <v>807</v>
      </c>
      <c r="E139" s="44"/>
      <c r="F139" s="45">
        <v>3000</v>
      </c>
      <c r="G139" s="46"/>
      <c r="H139" s="47">
        <v>0</v>
      </c>
      <c r="I139" s="48">
        <f>F139+G139</f>
        <v>3000</v>
      </c>
      <c r="J139" s="49">
        <f>F139*700</f>
        <v>2100000</v>
      </c>
      <c r="K139" s="50">
        <v>0</v>
      </c>
    </row>
    <row r="140" spans="1:11" ht="23.25" customHeight="1" x14ac:dyDescent="0.25">
      <c r="A140" s="119"/>
      <c r="B140" s="42">
        <v>21</v>
      </c>
      <c r="C140" s="43" t="s">
        <v>898</v>
      </c>
      <c r="D140" s="43" t="s">
        <v>800</v>
      </c>
      <c r="E140" s="46"/>
      <c r="F140" s="47">
        <v>0</v>
      </c>
      <c r="G140" s="44"/>
      <c r="H140" s="45">
        <v>7250</v>
      </c>
      <c r="I140" s="48">
        <f>E140+H140</f>
        <v>7250</v>
      </c>
      <c r="J140" s="50">
        <v>0</v>
      </c>
      <c r="K140" s="49">
        <f>H140*700</f>
        <v>5075000</v>
      </c>
    </row>
    <row r="141" spans="1:11" ht="23.25" customHeight="1" x14ac:dyDescent="0.25">
      <c r="A141" s="119"/>
      <c r="B141" s="42">
        <v>22</v>
      </c>
      <c r="C141" s="43" t="s">
        <v>899</v>
      </c>
      <c r="D141" s="43"/>
      <c r="E141" s="52">
        <v>0</v>
      </c>
      <c r="F141" s="45"/>
      <c r="G141" s="46">
        <v>1000</v>
      </c>
      <c r="H141" s="45"/>
      <c r="I141" s="48">
        <f>E141+G141</f>
        <v>1000</v>
      </c>
      <c r="J141" s="50">
        <v>0</v>
      </c>
      <c r="K141" s="50">
        <v>0</v>
      </c>
    </row>
    <row r="142" spans="1:11" ht="23.25" customHeight="1" x14ac:dyDescent="0.25">
      <c r="A142" s="119"/>
      <c r="B142" s="42">
        <v>23</v>
      </c>
      <c r="C142" s="43" t="s">
        <v>900</v>
      </c>
      <c r="D142" s="43" t="s">
        <v>800</v>
      </c>
      <c r="E142" s="44"/>
      <c r="F142" s="45">
        <v>2580</v>
      </c>
      <c r="G142" s="46"/>
      <c r="H142" s="47">
        <v>0</v>
      </c>
      <c r="I142" s="48">
        <f>F142+G142</f>
        <v>2580</v>
      </c>
      <c r="J142" s="49">
        <f>F142*700</f>
        <v>1806000</v>
      </c>
      <c r="K142" s="50">
        <v>0</v>
      </c>
    </row>
    <row r="143" spans="1:11" ht="23.25" customHeight="1" x14ac:dyDescent="0.25">
      <c r="A143" s="119" t="s">
        <v>901</v>
      </c>
      <c r="B143" s="42">
        <v>1</v>
      </c>
      <c r="C143" s="43" t="s">
        <v>902</v>
      </c>
      <c r="D143" s="43" t="s">
        <v>903</v>
      </c>
      <c r="E143" s="46"/>
      <c r="F143" s="45">
        <v>2000</v>
      </c>
      <c r="G143" s="46"/>
      <c r="H143" s="45">
        <v>2000</v>
      </c>
      <c r="I143" s="48">
        <f>F143+H143</f>
        <v>4000</v>
      </c>
      <c r="J143" s="49">
        <f>F143*700</f>
        <v>1400000</v>
      </c>
      <c r="K143" s="49">
        <f>H143*700</f>
        <v>1400000</v>
      </c>
    </row>
    <row r="144" spans="1:11" ht="23.25" customHeight="1" x14ac:dyDescent="0.25">
      <c r="A144" s="119"/>
      <c r="B144" s="42">
        <v>2</v>
      </c>
      <c r="C144" s="43" t="s">
        <v>904</v>
      </c>
      <c r="D144" s="43" t="s">
        <v>903</v>
      </c>
      <c r="E144" s="46"/>
      <c r="F144" s="45">
        <v>450</v>
      </c>
      <c r="G144" s="46"/>
      <c r="H144" s="45">
        <v>550</v>
      </c>
      <c r="I144" s="48">
        <f t="shared" ref="I144:I145" si="8">F144+H144</f>
        <v>1000</v>
      </c>
      <c r="J144" s="49">
        <f>F144*700</f>
        <v>315000</v>
      </c>
      <c r="K144" s="49">
        <f>H144*700</f>
        <v>385000</v>
      </c>
    </row>
    <row r="145" spans="1:11" ht="23.25" customHeight="1" x14ac:dyDescent="0.25">
      <c r="A145" s="119"/>
      <c r="B145" s="42">
        <v>3</v>
      </c>
      <c r="C145" s="43" t="s">
        <v>905</v>
      </c>
      <c r="D145" s="43" t="s">
        <v>802</v>
      </c>
      <c r="E145" s="46"/>
      <c r="F145" s="45">
        <v>300</v>
      </c>
      <c r="G145" s="46"/>
      <c r="H145" s="45">
        <v>700</v>
      </c>
      <c r="I145" s="48">
        <f t="shared" si="8"/>
        <v>1000</v>
      </c>
      <c r="J145" s="49">
        <f>F145*1000</f>
        <v>300000</v>
      </c>
      <c r="K145" s="49">
        <f>H145*1000</f>
        <v>700000</v>
      </c>
    </row>
    <row r="146" spans="1:11" ht="23.25" customHeight="1" x14ac:dyDescent="0.25">
      <c r="A146" s="119"/>
      <c r="B146" s="42">
        <v>4</v>
      </c>
      <c r="C146" s="43" t="s">
        <v>906</v>
      </c>
      <c r="D146" s="43" t="s">
        <v>802</v>
      </c>
      <c r="E146" s="46"/>
      <c r="F146" s="47">
        <v>0</v>
      </c>
      <c r="G146" s="46"/>
      <c r="H146" s="47">
        <v>0</v>
      </c>
      <c r="I146" s="51">
        <v>0</v>
      </c>
      <c r="J146" s="50">
        <v>0</v>
      </c>
      <c r="K146" s="50">
        <v>0</v>
      </c>
    </row>
    <row r="147" spans="1:11" ht="23.25" customHeight="1" x14ac:dyDescent="0.25">
      <c r="A147" s="119"/>
      <c r="B147" s="42">
        <v>5</v>
      </c>
      <c r="C147" s="43" t="s">
        <v>907</v>
      </c>
      <c r="D147" s="43" t="s">
        <v>802</v>
      </c>
      <c r="E147" s="46"/>
      <c r="F147" s="47">
        <v>0</v>
      </c>
      <c r="G147" s="46"/>
      <c r="H147" s="47">
        <v>0</v>
      </c>
      <c r="I147" s="51">
        <v>0</v>
      </c>
      <c r="J147" s="50">
        <v>0</v>
      </c>
      <c r="K147" s="50">
        <v>0</v>
      </c>
    </row>
    <row r="148" spans="1:11" ht="23.25" customHeight="1" x14ac:dyDescent="0.25">
      <c r="A148" s="119"/>
      <c r="B148" s="42">
        <v>6</v>
      </c>
      <c r="C148" s="43" t="s">
        <v>908</v>
      </c>
      <c r="D148" s="43" t="s">
        <v>802</v>
      </c>
      <c r="E148" s="46"/>
      <c r="F148" s="47">
        <v>0</v>
      </c>
      <c r="G148" s="46"/>
      <c r="H148" s="47">
        <v>0</v>
      </c>
      <c r="I148" s="51">
        <v>0</v>
      </c>
      <c r="J148" s="50">
        <v>0</v>
      </c>
      <c r="K148" s="50">
        <v>0</v>
      </c>
    </row>
    <row r="149" spans="1:11" ht="23.25" customHeight="1" x14ac:dyDescent="0.25">
      <c r="A149" s="119"/>
      <c r="B149" s="42">
        <v>7</v>
      </c>
      <c r="C149" s="43" t="s">
        <v>909</v>
      </c>
      <c r="D149" s="43" t="s">
        <v>802</v>
      </c>
      <c r="E149" s="46"/>
      <c r="F149" s="47">
        <v>0</v>
      </c>
      <c r="G149" s="46"/>
      <c r="H149" s="47">
        <v>0</v>
      </c>
      <c r="I149" s="51">
        <v>0</v>
      </c>
      <c r="J149" s="50">
        <v>0</v>
      </c>
      <c r="K149" s="50">
        <v>0</v>
      </c>
    </row>
    <row r="150" spans="1:11" ht="23.25" customHeight="1" x14ac:dyDescent="0.25">
      <c r="A150" s="119"/>
      <c r="B150" s="42">
        <v>8</v>
      </c>
      <c r="C150" s="43" t="s">
        <v>905</v>
      </c>
      <c r="D150" s="43" t="s">
        <v>802</v>
      </c>
      <c r="E150" s="46"/>
      <c r="F150" s="47">
        <v>0</v>
      </c>
      <c r="G150" s="46"/>
      <c r="H150" s="47">
        <v>0</v>
      </c>
      <c r="I150" s="51">
        <v>0</v>
      </c>
      <c r="J150" s="50">
        <v>0</v>
      </c>
      <c r="K150" s="50">
        <v>0</v>
      </c>
    </row>
    <row r="151" spans="1:11" ht="23.25" customHeight="1" x14ac:dyDescent="0.25">
      <c r="A151" s="119"/>
      <c r="B151" s="42">
        <v>9</v>
      </c>
      <c r="C151" s="43" t="s">
        <v>910</v>
      </c>
      <c r="D151" s="43" t="s">
        <v>802</v>
      </c>
      <c r="E151" s="46"/>
      <c r="F151" s="47">
        <v>0</v>
      </c>
      <c r="G151" s="46"/>
      <c r="H151" s="47">
        <v>0</v>
      </c>
      <c r="I151" s="51">
        <v>0</v>
      </c>
      <c r="J151" s="50">
        <v>0</v>
      </c>
      <c r="K151" s="50">
        <v>0</v>
      </c>
    </row>
    <row r="152" spans="1:11" ht="23.25" customHeight="1" x14ac:dyDescent="0.25">
      <c r="A152" s="119"/>
      <c r="B152" s="42">
        <v>10</v>
      </c>
      <c r="C152" s="43" t="s">
        <v>911</v>
      </c>
      <c r="D152" s="43" t="s">
        <v>802</v>
      </c>
      <c r="E152" s="46"/>
      <c r="F152" s="47">
        <v>0</v>
      </c>
      <c r="G152" s="46"/>
      <c r="H152" s="47">
        <v>0</v>
      </c>
      <c r="I152" s="51">
        <v>0</v>
      </c>
      <c r="J152" s="50">
        <v>0</v>
      </c>
      <c r="K152" s="50">
        <v>0</v>
      </c>
    </row>
    <row r="153" spans="1:11" ht="23.25" customHeight="1" x14ac:dyDescent="0.25">
      <c r="A153" s="119"/>
      <c r="B153" s="42">
        <v>11</v>
      </c>
      <c r="C153" s="43" t="s">
        <v>905</v>
      </c>
      <c r="D153" s="43" t="s">
        <v>802</v>
      </c>
      <c r="E153" s="46"/>
      <c r="F153" s="47">
        <v>0</v>
      </c>
      <c r="G153" s="46"/>
      <c r="H153" s="47">
        <v>0</v>
      </c>
      <c r="I153" s="51">
        <v>0</v>
      </c>
      <c r="J153" s="50">
        <v>0</v>
      </c>
      <c r="K153" s="50">
        <v>0</v>
      </c>
    </row>
    <row r="154" spans="1:11" ht="23.25" customHeight="1" x14ac:dyDescent="0.25">
      <c r="A154" s="119"/>
      <c r="B154" s="42">
        <v>12</v>
      </c>
      <c r="C154" s="43" t="s">
        <v>912</v>
      </c>
      <c r="D154" s="43" t="s">
        <v>802</v>
      </c>
      <c r="E154" s="46"/>
      <c r="F154" s="47">
        <v>0</v>
      </c>
      <c r="G154" s="46"/>
      <c r="H154" s="47">
        <v>0</v>
      </c>
      <c r="I154" s="51">
        <v>0</v>
      </c>
      <c r="J154" s="50">
        <v>0</v>
      </c>
      <c r="K154" s="50">
        <v>0</v>
      </c>
    </row>
    <row r="155" spans="1:11" ht="23.25" customHeight="1" x14ac:dyDescent="0.25">
      <c r="A155" s="119"/>
      <c r="B155" s="42">
        <v>13</v>
      </c>
      <c r="C155" s="43" t="s">
        <v>911</v>
      </c>
      <c r="D155" s="43" t="s">
        <v>802</v>
      </c>
      <c r="E155" s="46"/>
      <c r="F155" s="47">
        <v>0</v>
      </c>
      <c r="G155" s="46"/>
      <c r="H155" s="47">
        <v>0</v>
      </c>
      <c r="I155" s="51">
        <v>0</v>
      </c>
      <c r="J155" s="50">
        <v>0</v>
      </c>
      <c r="K155" s="50">
        <v>0</v>
      </c>
    </row>
    <row r="156" spans="1:11" ht="23.25" customHeight="1" x14ac:dyDescent="0.25">
      <c r="A156" s="119"/>
      <c r="B156" s="42">
        <v>14</v>
      </c>
      <c r="C156" s="43" t="s">
        <v>913</v>
      </c>
      <c r="D156" s="43" t="s">
        <v>802</v>
      </c>
      <c r="E156" s="46"/>
      <c r="F156" s="47">
        <v>0</v>
      </c>
      <c r="G156" s="46"/>
      <c r="H156" s="47">
        <v>0</v>
      </c>
      <c r="I156" s="51">
        <v>0</v>
      </c>
      <c r="J156" s="50">
        <v>0</v>
      </c>
      <c r="K156" s="50">
        <v>0</v>
      </c>
    </row>
    <row r="157" spans="1:11" ht="23.25" customHeight="1" x14ac:dyDescent="0.25">
      <c r="A157" s="119"/>
      <c r="B157" s="42">
        <v>15</v>
      </c>
      <c r="C157" s="43" t="s">
        <v>908</v>
      </c>
      <c r="D157" s="43" t="s">
        <v>802</v>
      </c>
      <c r="E157" s="46"/>
      <c r="F157" s="47">
        <v>0</v>
      </c>
      <c r="G157" s="46"/>
      <c r="H157" s="47">
        <v>0</v>
      </c>
      <c r="I157" s="51">
        <v>0</v>
      </c>
      <c r="J157" s="50">
        <v>0</v>
      </c>
      <c r="K157" s="50">
        <v>0</v>
      </c>
    </row>
    <row r="158" spans="1:11" ht="23.25" customHeight="1" x14ac:dyDescent="0.25">
      <c r="A158" s="119" t="s">
        <v>914</v>
      </c>
      <c r="B158" s="42">
        <v>1</v>
      </c>
      <c r="C158" s="43" t="s">
        <v>915</v>
      </c>
      <c r="D158" s="43" t="s">
        <v>892</v>
      </c>
      <c r="E158" s="46"/>
      <c r="F158" s="47">
        <v>0</v>
      </c>
      <c r="G158" s="46"/>
      <c r="H158" s="47">
        <v>0</v>
      </c>
      <c r="I158" s="51">
        <v>0</v>
      </c>
      <c r="J158" s="50">
        <v>0</v>
      </c>
      <c r="K158" s="50">
        <v>0</v>
      </c>
    </row>
    <row r="159" spans="1:11" ht="23.25" customHeight="1" x14ac:dyDescent="0.25">
      <c r="A159" s="119"/>
      <c r="B159" s="42">
        <v>2</v>
      </c>
      <c r="C159" s="43" t="s">
        <v>916</v>
      </c>
      <c r="D159" s="43" t="s">
        <v>800</v>
      </c>
      <c r="E159" s="44"/>
      <c r="F159" s="45">
        <v>2000</v>
      </c>
      <c r="G159" s="44"/>
      <c r="H159" s="45">
        <v>1000</v>
      </c>
      <c r="I159" s="48">
        <f>F159+H159</f>
        <v>3000</v>
      </c>
      <c r="J159" s="49">
        <f>F159*700</f>
        <v>1400000</v>
      </c>
      <c r="K159" s="49">
        <f>H159*700</f>
        <v>700000</v>
      </c>
    </row>
    <row r="160" spans="1:11" ht="23.25" customHeight="1" x14ac:dyDescent="0.25">
      <c r="A160" s="119"/>
      <c r="B160" s="42">
        <v>3</v>
      </c>
      <c r="C160" s="43" t="s">
        <v>917</v>
      </c>
      <c r="D160" s="43" t="s">
        <v>800</v>
      </c>
      <c r="E160" s="44"/>
      <c r="F160" s="45">
        <v>1500</v>
      </c>
      <c r="G160" s="44"/>
      <c r="H160" s="45">
        <v>500</v>
      </c>
      <c r="I160" s="48">
        <f>F160+H160</f>
        <v>2000</v>
      </c>
      <c r="J160" s="49">
        <f>F160*700</f>
        <v>1050000</v>
      </c>
      <c r="K160" s="49">
        <f>H160*700</f>
        <v>350000</v>
      </c>
    </row>
    <row r="161" spans="1:11" ht="23.25" customHeight="1" x14ac:dyDescent="0.25">
      <c r="A161" s="119"/>
      <c r="B161" s="42">
        <v>4</v>
      </c>
      <c r="C161" s="43" t="s">
        <v>918</v>
      </c>
      <c r="D161" s="43" t="s">
        <v>800</v>
      </c>
      <c r="E161" s="46"/>
      <c r="F161" s="47">
        <v>0</v>
      </c>
      <c r="G161" s="46"/>
      <c r="H161" s="47">
        <v>0</v>
      </c>
      <c r="I161" s="51">
        <v>0</v>
      </c>
      <c r="J161" s="50">
        <v>0</v>
      </c>
      <c r="K161" s="50">
        <v>0</v>
      </c>
    </row>
    <row r="162" spans="1:11" ht="23.25" customHeight="1" x14ac:dyDescent="0.25">
      <c r="A162" s="119"/>
      <c r="B162" s="42">
        <v>5</v>
      </c>
      <c r="C162" s="43" t="s">
        <v>919</v>
      </c>
      <c r="D162" s="43" t="s">
        <v>800</v>
      </c>
      <c r="E162" s="44"/>
      <c r="F162" s="45">
        <v>550</v>
      </c>
      <c r="G162" s="46"/>
      <c r="H162" s="47">
        <v>0</v>
      </c>
      <c r="I162" s="48">
        <f>F162+G162</f>
        <v>550</v>
      </c>
      <c r="J162" s="49">
        <f>F162*700</f>
        <v>385000</v>
      </c>
      <c r="K162" s="50">
        <v>0</v>
      </c>
    </row>
    <row r="163" spans="1:11" ht="23.25" customHeight="1" x14ac:dyDescent="0.25">
      <c r="A163" s="119"/>
      <c r="B163" s="42">
        <v>6</v>
      </c>
      <c r="C163" s="43" t="s">
        <v>920</v>
      </c>
      <c r="D163" s="43" t="s">
        <v>802</v>
      </c>
      <c r="E163" s="44"/>
      <c r="F163" s="45">
        <v>660</v>
      </c>
      <c r="G163" s="46"/>
      <c r="H163" s="47">
        <v>0</v>
      </c>
      <c r="I163" s="48">
        <f>F163+G163</f>
        <v>660</v>
      </c>
      <c r="J163" s="49">
        <f>F163*1000</f>
        <v>660000</v>
      </c>
      <c r="K163" s="50">
        <v>0</v>
      </c>
    </row>
    <row r="164" spans="1:11" ht="23.25" customHeight="1" x14ac:dyDescent="0.25">
      <c r="A164" s="119"/>
      <c r="B164" s="42">
        <v>7</v>
      </c>
      <c r="C164" s="43" t="s">
        <v>921</v>
      </c>
      <c r="D164" s="43" t="s">
        <v>922</v>
      </c>
      <c r="E164" s="46"/>
      <c r="F164" s="45"/>
      <c r="G164" s="46"/>
      <c r="H164" s="45"/>
      <c r="I164" s="48">
        <f t="shared" ref="I164:I165" si="9">E164+G164</f>
        <v>0</v>
      </c>
      <c r="J164" s="50"/>
      <c r="K164" s="50"/>
    </row>
    <row r="165" spans="1:11" ht="23.25" customHeight="1" x14ac:dyDescent="0.25">
      <c r="A165" s="119"/>
      <c r="B165" s="42">
        <v>8</v>
      </c>
      <c r="C165" s="43" t="s">
        <v>923</v>
      </c>
      <c r="D165" s="43" t="s">
        <v>922</v>
      </c>
      <c r="E165" s="46"/>
      <c r="F165" s="45"/>
      <c r="G165" s="46"/>
      <c r="H165" s="45"/>
      <c r="I165" s="48">
        <f t="shared" si="9"/>
        <v>0</v>
      </c>
      <c r="J165" s="50"/>
      <c r="K165" s="50"/>
    </row>
    <row r="166" spans="1:11" ht="23.25" customHeight="1" x14ac:dyDescent="0.25">
      <c r="A166" s="119"/>
      <c r="B166" s="42">
        <v>9</v>
      </c>
      <c r="C166" s="43" t="s">
        <v>924</v>
      </c>
      <c r="D166" s="43" t="s">
        <v>800</v>
      </c>
      <c r="E166" s="46"/>
      <c r="F166" s="47">
        <v>0</v>
      </c>
      <c r="G166" s="46"/>
      <c r="H166" s="47">
        <v>0</v>
      </c>
      <c r="I166" s="51">
        <v>0</v>
      </c>
      <c r="J166" s="50">
        <v>0</v>
      </c>
      <c r="K166" s="50">
        <v>0</v>
      </c>
    </row>
    <row r="167" spans="1:11" ht="23.25" customHeight="1" x14ac:dyDescent="0.25">
      <c r="A167" s="119"/>
      <c r="B167" s="42">
        <v>10</v>
      </c>
      <c r="C167" s="43" t="s">
        <v>925</v>
      </c>
      <c r="D167" s="43" t="s">
        <v>800</v>
      </c>
      <c r="E167" s="46"/>
      <c r="F167" s="47">
        <v>0</v>
      </c>
      <c r="G167" s="46"/>
      <c r="H167" s="47">
        <v>0</v>
      </c>
      <c r="I167" s="51">
        <v>0</v>
      </c>
      <c r="J167" s="50">
        <v>0</v>
      </c>
      <c r="K167" s="50">
        <v>0</v>
      </c>
    </row>
    <row r="168" spans="1:11" ht="23.25" customHeight="1" x14ac:dyDescent="0.25">
      <c r="A168" s="119"/>
      <c r="B168" s="42">
        <v>11</v>
      </c>
      <c r="C168" s="43" t="s">
        <v>926</v>
      </c>
      <c r="D168" s="43" t="s">
        <v>802</v>
      </c>
      <c r="E168" s="46"/>
      <c r="F168" s="47">
        <v>0</v>
      </c>
      <c r="G168" s="44"/>
      <c r="H168" s="45">
        <v>2575</v>
      </c>
      <c r="I168" s="48">
        <f>E168+H168</f>
        <v>2575</v>
      </c>
      <c r="J168" s="50">
        <v>0</v>
      </c>
      <c r="K168" s="49">
        <f>H168*1000</f>
        <v>2575000</v>
      </c>
    </row>
    <row r="169" spans="1:11" ht="23.25" customHeight="1" x14ac:dyDescent="0.25">
      <c r="A169" s="119"/>
      <c r="B169" s="42">
        <v>12</v>
      </c>
      <c r="C169" s="43" t="s">
        <v>926</v>
      </c>
      <c r="D169" s="43" t="s">
        <v>800</v>
      </c>
      <c r="E169" s="46"/>
      <c r="F169" s="47">
        <v>0</v>
      </c>
      <c r="G169" s="44"/>
      <c r="H169" s="45">
        <v>49850</v>
      </c>
      <c r="I169" s="48">
        <f>E169+H169</f>
        <v>49850</v>
      </c>
      <c r="J169" s="50">
        <v>0</v>
      </c>
      <c r="K169" s="49">
        <f>H169*700</f>
        <v>34895000</v>
      </c>
    </row>
    <row r="170" spans="1:11" ht="23.25" customHeight="1" x14ac:dyDescent="0.25">
      <c r="A170" s="119"/>
      <c r="B170" s="42">
        <v>13</v>
      </c>
      <c r="C170" s="43" t="s">
        <v>927</v>
      </c>
      <c r="D170" s="43" t="s">
        <v>800</v>
      </c>
      <c r="E170" s="46"/>
      <c r="F170" s="47">
        <v>0</v>
      </c>
      <c r="G170" s="44"/>
      <c r="H170" s="45">
        <v>500</v>
      </c>
      <c r="I170" s="48">
        <f>E170+H170</f>
        <v>500</v>
      </c>
      <c r="J170" s="50">
        <v>0</v>
      </c>
      <c r="K170" s="49">
        <f>H170*700</f>
        <v>350000</v>
      </c>
    </row>
    <row r="171" spans="1:11" ht="23.25" customHeight="1" x14ac:dyDescent="0.25">
      <c r="A171" s="119"/>
      <c r="B171" s="42">
        <v>14</v>
      </c>
      <c r="C171" s="43" t="s">
        <v>928</v>
      </c>
      <c r="D171" s="43" t="s">
        <v>800</v>
      </c>
      <c r="E171" s="46"/>
      <c r="F171" s="47">
        <v>0</v>
      </c>
      <c r="G171" s="44"/>
      <c r="H171" s="45">
        <v>200</v>
      </c>
      <c r="I171" s="48">
        <f>E171+H171</f>
        <v>200</v>
      </c>
      <c r="J171" s="50">
        <v>0</v>
      </c>
      <c r="K171" s="49">
        <f>H171*700</f>
        <v>140000</v>
      </c>
    </row>
    <row r="172" spans="1:11" ht="23.25" customHeight="1" x14ac:dyDescent="0.25">
      <c r="A172" s="119" t="s">
        <v>929</v>
      </c>
      <c r="B172" s="42">
        <v>1</v>
      </c>
      <c r="C172" s="43" t="s">
        <v>930</v>
      </c>
      <c r="D172" s="43" t="s">
        <v>874</v>
      </c>
      <c r="E172" s="46">
        <v>8600</v>
      </c>
      <c r="F172" s="45"/>
      <c r="G172" s="46">
        <v>8600</v>
      </c>
      <c r="H172" s="45"/>
      <c r="I172" s="48">
        <f>E172+G172</f>
        <v>17200</v>
      </c>
      <c r="J172" s="49">
        <f>E172*5000</f>
        <v>43000000</v>
      </c>
      <c r="K172" s="49">
        <f>G172*5000</f>
        <v>43000000</v>
      </c>
    </row>
    <row r="173" spans="1:11" ht="23.25" customHeight="1" x14ac:dyDescent="0.25">
      <c r="A173" s="119"/>
      <c r="B173" s="42">
        <v>2</v>
      </c>
      <c r="C173" s="43" t="s">
        <v>931</v>
      </c>
      <c r="D173" s="43" t="s">
        <v>802</v>
      </c>
      <c r="E173" s="44"/>
      <c r="F173" s="45">
        <v>6000</v>
      </c>
      <c r="G173" s="44"/>
      <c r="H173" s="45">
        <v>6000</v>
      </c>
      <c r="I173" s="48">
        <f>F173+H173</f>
        <v>12000</v>
      </c>
      <c r="J173" s="49">
        <f t="shared" ref="J173:J183" si="10">F173*1000</f>
        <v>6000000</v>
      </c>
      <c r="K173" s="49">
        <f>H173*1000</f>
        <v>6000000</v>
      </c>
    </row>
    <row r="174" spans="1:11" ht="23.25" customHeight="1" x14ac:dyDescent="0.25">
      <c r="A174" s="119"/>
      <c r="B174" s="42">
        <v>3</v>
      </c>
      <c r="C174" s="43" t="s">
        <v>932</v>
      </c>
      <c r="D174" s="43" t="s">
        <v>802</v>
      </c>
      <c r="E174" s="44"/>
      <c r="F174" s="45">
        <v>1200</v>
      </c>
      <c r="G174" s="44"/>
      <c r="H174" s="45">
        <v>1200</v>
      </c>
      <c r="I174" s="48">
        <f>F174+H174</f>
        <v>2400</v>
      </c>
      <c r="J174" s="49">
        <f t="shared" si="10"/>
        <v>1200000</v>
      </c>
      <c r="K174" s="49">
        <f>H174*1000</f>
        <v>1200000</v>
      </c>
    </row>
    <row r="175" spans="1:11" ht="23.25" customHeight="1" x14ac:dyDescent="0.25">
      <c r="A175" s="119"/>
      <c r="B175" s="42">
        <v>4</v>
      </c>
      <c r="C175" s="43" t="s">
        <v>900</v>
      </c>
      <c r="D175" s="43" t="s">
        <v>802</v>
      </c>
      <c r="E175" s="44"/>
      <c r="F175" s="45">
        <v>1000</v>
      </c>
      <c r="G175" s="44"/>
      <c r="H175" s="45">
        <v>1000</v>
      </c>
      <c r="I175" s="48">
        <f>F175+H175</f>
        <v>2000</v>
      </c>
      <c r="J175" s="49">
        <f t="shared" si="10"/>
        <v>1000000</v>
      </c>
      <c r="K175" s="49">
        <f>H175*1000</f>
        <v>1000000</v>
      </c>
    </row>
    <row r="176" spans="1:11" ht="23.25" customHeight="1" x14ac:dyDescent="0.25">
      <c r="A176" s="119"/>
      <c r="B176" s="42">
        <v>5</v>
      </c>
      <c r="C176" s="43" t="s">
        <v>933</v>
      </c>
      <c r="D176" s="43" t="s">
        <v>802</v>
      </c>
      <c r="E176" s="44"/>
      <c r="F176" s="45">
        <v>1250</v>
      </c>
      <c r="G176" s="46"/>
      <c r="H176" s="47">
        <v>0</v>
      </c>
      <c r="I176" s="48">
        <f>F176+G176</f>
        <v>1250</v>
      </c>
      <c r="J176" s="49">
        <f t="shared" si="10"/>
        <v>1250000</v>
      </c>
      <c r="K176" s="50">
        <v>0</v>
      </c>
    </row>
    <row r="177" spans="1:11" ht="23.25" customHeight="1" x14ac:dyDescent="0.25">
      <c r="A177" s="119"/>
      <c r="B177" s="42">
        <v>6</v>
      </c>
      <c r="C177" s="43" t="s">
        <v>934</v>
      </c>
      <c r="D177" s="43" t="s">
        <v>802</v>
      </c>
      <c r="E177" s="44"/>
      <c r="F177" s="45">
        <v>1000</v>
      </c>
      <c r="G177" s="44"/>
      <c r="H177" s="45">
        <v>1000</v>
      </c>
      <c r="I177" s="48">
        <f>F177+H177</f>
        <v>2000</v>
      </c>
      <c r="J177" s="49">
        <f t="shared" si="10"/>
        <v>1000000</v>
      </c>
      <c r="K177" s="49">
        <f>H177*1000</f>
        <v>1000000</v>
      </c>
    </row>
    <row r="178" spans="1:11" ht="23.25" customHeight="1" x14ac:dyDescent="0.25">
      <c r="A178" s="119"/>
      <c r="B178" s="42">
        <v>7</v>
      </c>
      <c r="C178" s="43" t="s">
        <v>935</v>
      </c>
      <c r="D178" s="43" t="s">
        <v>802</v>
      </c>
      <c r="E178" s="44"/>
      <c r="F178" s="45">
        <v>750</v>
      </c>
      <c r="G178" s="44"/>
      <c r="H178" s="45">
        <v>750</v>
      </c>
      <c r="I178" s="48">
        <f>F178+H178</f>
        <v>1500</v>
      </c>
      <c r="J178" s="49">
        <f t="shared" si="10"/>
        <v>750000</v>
      </c>
      <c r="K178" s="49">
        <f>H178*1000</f>
        <v>750000</v>
      </c>
    </row>
    <row r="179" spans="1:11" ht="23.25" customHeight="1" x14ac:dyDescent="0.25">
      <c r="A179" s="119"/>
      <c r="B179" s="42">
        <v>8</v>
      </c>
      <c r="C179" s="43" t="s">
        <v>936</v>
      </c>
      <c r="D179" s="43" t="s">
        <v>802</v>
      </c>
      <c r="E179" s="44"/>
      <c r="F179" s="45">
        <v>750</v>
      </c>
      <c r="G179" s="44"/>
      <c r="H179" s="45">
        <v>750</v>
      </c>
      <c r="I179" s="48">
        <f>F179+H179</f>
        <v>1500</v>
      </c>
      <c r="J179" s="49">
        <f t="shared" si="10"/>
        <v>750000</v>
      </c>
      <c r="K179" s="49">
        <f>H179*1000</f>
        <v>750000</v>
      </c>
    </row>
    <row r="180" spans="1:11" ht="23.25" customHeight="1" x14ac:dyDescent="0.25">
      <c r="A180" s="119"/>
      <c r="B180" s="42">
        <v>9</v>
      </c>
      <c r="C180" s="72" t="s">
        <v>1294</v>
      </c>
      <c r="D180" s="43" t="s">
        <v>802</v>
      </c>
      <c r="E180" s="44"/>
      <c r="F180" s="45">
        <v>10374</v>
      </c>
      <c r="G180" s="44"/>
      <c r="H180" s="45">
        <v>1000</v>
      </c>
      <c r="I180" s="48">
        <f>F180+H180</f>
        <v>11374</v>
      </c>
      <c r="J180" s="49">
        <f t="shared" si="10"/>
        <v>10374000</v>
      </c>
      <c r="K180" s="49">
        <f>H180*1000</f>
        <v>1000000</v>
      </c>
    </row>
    <row r="181" spans="1:11" ht="23.25" customHeight="1" x14ac:dyDescent="0.25">
      <c r="A181" s="119"/>
      <c r="B181" s="42">
        <v>10</v>
      </c>
      <c r="C181" s="43" t="s">
        <v>937</v>
      </c>
      <c r="D181" s="43" t="s">
        <v>802</v>
      </c>
      <c r="E181" s="44"/>
      <c r="F181" s="45">
        <v>1000</v>
      </c>
      <c r="G181" s="44"/>
      <c r="H181" s="45">
        <v>1000</v>
      </c>
      <c r="I181" s="48">
        <f>F181+H181</f>
        <v>2000</v>
      </c>
      <c r="J181" s="49">
        <f t="shared" si="10"/>
        <v>1000000</v>
      </c>
      <c r="K181" s="49">
        <f>H181*1000</f>
        <v>1000000</v>
      </c>
    </row>
    <row r="182" spans="1:11" ht="23.25" customHeight="1" x14ac:dyDescent="0.25">
      <c r="A182" s="119"/>
      <c r="B182" s="42">
        <v>11</v>
      </c>
      <c r="C182" s="43" t="s">
        <v>938</v>
      </c>
      <c r="D182" s="43" t="s">
        <v>802</v>
      </c>
      <c r="E182" s="44"/>
      <c r="F182" s="45">
        <v>435</v>
      </c>
      <c r="G182" s="46"/>
      <c r="H182" s="47">
        <v>0</v>
      </c>
      <c r="I182" s="48">
        <f>F182+G182</f>
        <v>435</v>
      </c>
      <c r="J182" s="49">
        <f t="shared" si="10"/>
        <v>435000</v>
      </c>
      <c r="K182" s="50">
        <v>0</v>
      </c>
    </row>
    <row r="183" spans="1:11" ht="23.25" customHeight="1" x14ac:dyDescent="0.25">
      <c r="A183" s="119"/>
      <c r="B183" s="42">
        <v>12</v>
      </c>
      <c r="C183" s="43" t="s">
        <v>939</v>
      </c>
      <c r="D183" s="43" t="s">
        <v>802</v>
      </c>
      <c r="E183" s="44"/>
      <c r="F183" s="45">
        <v>750</v>
      </c>
      <c r="G183" s="46"/>
      <c r="H183" s="47">
        <v>0</v>
      </c>
      <c r="I183" s="48">
        <f>F183+G183</f>
        <v>750</v>
      </c>
      <c r="J183" s="49">
        <f t="shared" si="10"/>
        <v>750000</v>
      </c>
      <c r="K183" s="50">
        <v>0</v>
      </c>
    </row>
    <row r="184" spans="1:11" ht="23.25" customHeight="1" x14ac:dyDescent="0.25">
      <c r="A184" s="119"/>
      <c r="B184" s="42">
        <v>13</v>
      </c>
      <c r="C184" s="43" t="s">
        <v>940</v>
      </c>
      <c r="D184" s="43" t="s">
        <v>802</v>
      </c>
      <c r="E184" s="46"/>
      <c r="F184" s="47">
        <v>0</v>
      </c>
      <c r="G184" s="46"/>
      <c r="H184" s="47">
        <v>0</v>
      </c>
      <c r="I184" s="51">
        <v>0</v>
      </c>
      <c r="J184" s="50">
        <v>0</v>
      </c>
      <c r="K184" s="50">
        <v>0</v>
      </c>
    </row>
    <row r="185" spans="1:11" ht="23.25" customHeight="1" x14ac:dyDescent="0.25">
      <c r="A185" s="119"/>
      <c r="B185" s="42">
        <v>14</v>
      </c>
      <c r="C185" s="43" t="s">
        <v>941</v>
      </c>
      <c r="D185" s="43" t="s">
        <v>802</v>
      </c>
      <c r="E185" s="44"/>
      <c r="F185" s="45">
        <v>1000</v>
      </c>
      <c r="G185" s="44"/>
      <c r="H185" s="45">
        <v>1250</v>
      </c>
      <c r="I185" s="48">
        <f>F185+H185</f>
        <v>2250</v>
      </c>
      <c r="J185" s="49">
        <f>F185*1000</f>
        <v>1000000</v>
      </c>
      <c r="K185" s="49">
        <f>H185*1000</f>
        <v>1250000</v>
      </c>
    </row>
    <row r="186" spans="1:11" ht="23.25" customHeight="1" x14ac:dyDescent="0.25">
      <c r="A186" s="119"/>
      <c r="B186" s="42">
        <v>15</v>
      </c>
      <c r="C186" s="43" t="s">
        <v>942</v>
      </c>
      <c r="D186" s="43" t="s">
        <v>802</v>
      </c>
      <c r="E186" s="44"/>
      <c r="F186" s="45">
        <v>1500</v>
      </c>
      <c r="G186" s="44"/>
      <c r="H186" s="45">
        <v>1250</v>
      </c>
      <c r="I186" s="48">
        <f>F186+H186</f>
        <v>2750</v>
      </c>
      <c r="J186" s="49">
        <f>F186*1000</f>
        <v>1500000</v>
      </c>
      <c r="K186" s="49">
        <f>H186*1000</f>
        <v>1250000</v>
      </c>
    </row>
    <row r="187" spans="1:11" ht="23.25" customHeight="1" x14ac:dyDescent="0.25">
      <c r="A187" s="119" t="s">
        <v>943</v>
      </c>
      <c r="B187" s="42">
        <v>1</v>
      </c>
      <c r="C187" s="43" t="s">
        <v>944</v>
      </c>
      <c r="D187" s="43" t="s">
        <v>903</v>
      </c>
      <c r="E187" s="44"/>
      <c r="F187" s="45">
        <v>4680</v>
      </c>
      <c r="G187" s="46"/>
      <c r="H187" s="45"/>
      <c r="I187" s="48">
        <f>F187+G187</f>
        <v>4680</v>
      </c>
      <c r="J187" s="49">
        <f>F187*700</f>
        <v>3276000</v>
      </c>
      <c r="K187" s="50">
        <v>0</v>
      </c>
    </row>
    <row r="188" spans="1:11" ht="23.25" customHeight="1" x14ac:dyDescent="0.25">
      <c r="A188" s="119"/>
      <c r="B188" s="42">
        <v>2</v>
      </c>
      <c r="C188" s="43" t="s">
        <v>945</v>
      </c>
      <c r="D188" s="43" t="s">
        <v>903</v>
      </c>
      <c r="E188" s="44"/>
      <c r="F188" s="45">
        <v>3600</v>
      </c>
      <c r="G188" s="44"/>
      <c r="H188" s="45">
        <v>3600</v>
      </c>
      <c r="I188" s="48">
        <f>F188+H188</f>
        <v>7200</v>
      </c>
      <c r="J188" s="49">
        <f>F188*700</f>
        <v>2520000</v>
      </c>
      <c r="K188" s="49">
        <f>H188*700</f>
        <v>2520000</v>
      </c>
    </row>
    <row r="189" spans="1:11" ht="23.25" customHeight="1" x14ac:dyDescent="0.25">
      <c r="A189" s="119"/>
      <c r="B189" s="42">
        <v>3</v>
      </c>
      <c r="C189" s="43" t="s">
        <v>946</v>
      </c>
      <c r="D189" s="43" t="s">
        <v>903</v>
      </c>
      <c r="E189" s="44"/>
      <c r="F189" s="45">
        <v>4320</v>
      </c>
      <c r="G189" s="44"/>
      <c r="H189" s="45">
        <v>4320</v>
      </c>
      <c r="I189" s="48">
        <f>F189+H189</f>
        <v>8640</v>
      </c>
      <c r="J189" s="49">
        <f>F189*700</f>
        <v>3024000</v>
      </c>
      <c r="K189" s="49">
        <f>H189*700</f>
        <v>3024000</v>
      </c>
    </row>
    <row r="190" spans="1:11" ht="23.25" customHeight="1" x14ac:dyDescent="0.25">
      <c r="A190" s="119"/>
      <c r="B190" s="42">
        <v>4</v>
      </c>
      <c r="C190" s="43" t="s">
        <v>946</v>
      </c>
      <c r="D190" s="43" t="s">
        <v>947</v>
      </c>
      <c r="E190" s="44"/>
      <c r="F190" s="45">
        <v>7200</v>
      </c>
      <c r="G190" s="44"/>
      <c r="H190" s="45">
        <v>7200</v>
      </c>
      <c r="I190" s="48">
        <f>F190+H190</f>
        <v>14400</v>
      </c>
      <c r="J190" s="49">
        <f>F190*1000</f>
        <v>7200000</v>
      </c>
      <c r="K190" s="49">
        <f>H190*1000</f>
        <v>7200000</v>
      </c>
    </row>
    <row r="191" spans="1:11" ht="23.25" customHeight="1" x14ac:dyDescent="0.25">
      <c r="A191" s="119"/>
      <c r="B191" s="42">
        <v>5</v>
      </c>
      <c r="C191" s="43" t="s">
        <v>946</v>
      </c>
      <c r="D191" s="43" t="s">
        <v>903</v>
      </c>
      <c r="E191" s="44"/>
      <c r="F191" s="45">
        <v>4320</v>
      </c>
      <c r="G191" s="44"/>
      <c r="H191" s="45">
        <v>4320</v>
      </c>
      <c r="I191" s="48">
        <f>F191+H191</f>
        <v>8640</v>
      </c>
      <c r="J191" s="49">
        <f>F191*700</f>
        <v>3024000</v>
      </c>
      <c r="K191" s="49">
        <f>H191*700</f>
        <v>3024000</v>
      </c>
    </row>
    <row r="192" spans="1:11" ht="23.25" customHeight="1" x14ac:dyDescent="0.25">
      <c r="A192" s="119"/>
      <c r="B192" s="42">
        <v>6</v>
      </c>
      <c r="C192" s="43" t="s">
        <v>948</v>
      </c>
      <c r="D192" s="43" t="s">
        <v>903</v>
      </c>
      <c r="E192" s="44"/>
      <c r="F192" s="45">
        <v>2160</v>
      </c>
      <c r="G192" s="46"/>
      <c r="H192" s="47">
        <v>0</v>
      </c>
      <c r="I192" s="48">
        <f>F192+G192</f>
        <v>2160</v>
      </c>
      <c r="J192" s="49">
        <f>F192*700</f>
        <v>1512000</v>
      </c>
      <c r="K192" s="50">
        <v>0</v>
      </c>
    </row>
    <row r="193" spans="1:11" ht="23.25" customHeight="1" x14ac:dyDescent="0.25">
      <c r="A193" s="119"/>
      <c r="B193" s="42">
        <v>7</v>
      </c>
      <c r="C193" s="43" t="s">
        <v>948</v>
      </c>
      <c r="D193" s="43" t="s">
        <v>903</v>
      </c>
      <c r="E193" s="44"/>
      <c r="F193" s="45">
        <v>1800</v>
      </c>
      <c r="G193" s="44"/>
      <c r="H193" s="45">
        <v>1800</v>
      </c>
      <c r="I193" s="48">
        <f>F193+H193</f>
        <v>3600</v>
      </c>
      <c r="J193" s="49">
        <f>F193*700</f>
        <v>1260000</v>
      </c>
      <c r="K193" s="49">
        <f>H193*700</f>
        <v>1260000</v>
      </c>
    </row>
    <row r="194" spans="1:11" ht="23.25" customHeight="1" x14ac:dyDescent="0.25">
      <c r="A194" s="119"/>
      <c r="B194" s="42">
        <v>8</v>
      </c>
      <c r="C194" s="43" t="s">
        <v>948</v>
      </c>
      <c r="D194" s="43" t="s">
        <v>903</v>
      </c>
      <c r="E194" s="44"/>
      <c r="F194" s="45">
        <v>3240</v>
      </c>
      <c r="G194" s="46"/>
      <c r="H194" s="47">
        <v>0</v>
      </c>
      <c r="I194" s="48">
        <f>F194+G194</f>
        <v>3240</v>
      </c>
      <c r="J194" s="49">
        <f>F194*700</f>
        <v>2268000</v>
      </c>
      <c r="K194" s="50">
        <v>0</v>
      </c>
    </row>
    <row r="195" spans="1:11" ht="23.25" customHeight="1" x14ac:dyDescent="0.25">
      <c r="A195" s="119"/>
      <c r="B195" s="42">
        <v>9</v>
      </c>
      <c r="C195" s="43" t="s">
        <v>949</v>
      </c>
      <c r="D195" s="43" t="s">
        <v>947</v>
      </c>
      <c r="E195" s="44"/>
      <c r="F195" s="45">
        <v>4320</v>
      </c>
      <c r="G195" s="44"/>
      <c r="H195" s="45">
        <v>4320</v>
      </c>
      <c r="I195" s="48">
        <f>F195+H195</f>
        <v>8640</v>
      </c>
      <c r="J195" s="49">
        <f>F195*1000</f>
        <v>4320000</v>
      </c>
      <c r="K195" s="49">
        <f>H195*1000</f>
        <v>4320000</v>
      </c>
    </row>
    <row r="196" spans="1:11" ht="23.25" customHeight="1" x14ac:dyDescent="0.25">
      <c r="A196" s="119" t="s">
        <v>950</v>
      </c>
      <c r="B196" s="42">
        <v>1</v>
      </c>
      <c r="C196" s="43" t="s">
        <v>951</v>
      </c>
      <c r="D196" s="43" t="s">
        <v>952</v>
      </c>
      <c r="E196" s="46">
        <v>2000</v>
      </c>
      <c r="F196" s="47"/>
      <c r="G196" s="52">
        <v>0</v>
      </c>
      <c r="H196" s="47">
        <v>0</v>
      </c>
      <c r="I196" s="48">
        <f t="shared" ref="I196:I202" si="11">E196+G196</f>
        <v>2000</v>
      </c>
      <c r="J196" s="50">
        <v>0</v>
      </c>
      <c r="K196" s="50">
        <v>0</v>
      </c>
    </row>
    <row r="197" spans="1:11" ht="23.25" customHeight="1" x14ac:dyDescent="0.25">
      <c r="A197" s="119"/>
      <c r="B197" s="42">
        <v>2</v>
      </c>
      <c r="C197" s="43" t="s">
        <v>953</v>
      </c>
      <c r="D197" s="43" t="s">
        <v>144</v>
      </c>
      <c r="E197" s="46"/>
      <c r="F197" s="47">
        <v>0</v>
      </c>
      <c r="G197" s="46"/>
      <c r="H197" s="47">
        <v>0</v>
      </c>
      <c r="I197" s="51">
        <v>0</v>
      </c>
      <c r="J197" s="50">
        <v>0</v>
      </c>
      <c r="K197" s="50">
        <v>0</v>
      </c>
    </row>
    <row r="198" spans="1:11" ht="23.25" customHeight="1" x14ac:dyDescent="0.25">
      <c r="A198" s="119" t="s">
        <v>954</v>
      </c>
      <c r="B198" s="42">
        <v>1</v>
      </c>
      <c r="C198" s="43" t="s">
        <v>955</v>
      </c>
      <c r="D198" s="43" t="s">
        <v>765</v>
      </c>
      <c r="E198" s="46">
        <v>944</v>
      </c>
      <c r="F198" s="47"/>
      <c r="G198" s="52">
        <v>0</v>
      </c>
      <c r="H198" s="47">
        <v>0</v>
      </c>
      <c r="I198" s="48">
        <f t="shared" si="11"/>
        <v>944</v>
      </c>
      <c r="J198" s="49">
        <f>E198*25000</f>
        <v>23600000</v>
      </c>
      <c r="K198" s="50">
        <v>0</v>
      </c>
    </row>
    <row r="199" spans="1:11" ht="23.25" customHeight="1" x14ac:dyDescent="0.25">
      <c r="A199" s="119"/>
      <c r="B199" s="42">
        <v>2</v>
      </c>
      <c r="C199" s="43" t="s">
        <v>956</v>
      </c>
      <c r="D199" s="43" t="s">
        <v>765</v>
      </c>
      <c r="E199" s="46">
        <v>260</v>
      </c>
      <c r="F199" s="45"/>
      <c r="G199" s="46">
        <v>996245</v>
      </c>
      <c r="H199" s="45"/>
      <c r="I199" s="48">
        <f t="shared" si="11"/>
        <v>996505</v>
      </c>
      <c r="J199" s="49">
        <f>E199*25000</f>
        <v>6500000</v>
      </c>
      <c r="K199" s="49">
        <f>G199*25000</f>
        <v>24906125000</v>
      </c>
    </row>
    <row r="200" spans="1:11" ht="23.25" customHeight="1" x14ac:dyDescent="0.25">
      <c r="A200" s="119"/>
      <c r="B200" s="42">
        <v>3</v>
      </c>
      <c r="C200" s="72" t="s">
        <v>957</v>
      </c>
      <c r="D200" s="43" t="s">
        <v>765</v>
      </c>
      <c r="E200" s="52">
        <v>0</v>
      </c>
      <c r="F200" s="45"/>
      <c r="G200" s="46">
        <v>3758</v>
      </c>
      <c r="H200" s="45"/>
      <c r="I200" s="48">
        <f t="shared" si="11"/>
        <v>3758</v>
      </c>
      <c r="J200" s="50">
        <v>0</v>
      </c>
      <c r="K200" s="49">
        <f>G200*25000</f>
        <v>93950000</v>
      </c>
    </row>
    <row r="201" spans="1:11" ht="23.25" customHeight="1" x14ac:dyDescent="0.25">
      <c r="A201" s="119"/>
      <c r="B201" s="42">
        <v>4</v>
      </c>
      <c r="C201" s="43" t="s">
        <v>958</v>
      </c>
      <c r="D201" s="43" t="s">
        <v>765</v>
      </c>
      <c r="E201" s="46">
        <v>2500</v>
      </c>
      <c r="F201" s="45"/>
      <c r="G201" s="46">
        <v>2131</v>
      </c>
      <c r="H201" s="45"/>
      <c r="I201" s="48">
        <f t="shared" si="11"/>
        <v>4631</v>
      </c>
      <c r="J201" s="49">
        <f>E201*25000</f>
        <v>62500000</v>
      </c>
      <c r="K201" s="49">
        <f>G201*25000</f>
        <v>53275000</v>
      </c>
    </row>
    <row r="202" spans="1:11" ht="23.25" customHeight="1" x14ac:dyDescent="0.25">
      <c r="A202" s="119"/>
      <c r="B202" s="42">
        <v>5</v>
      </c>
      <c r="C202" s="43" t="s">
        <v>959</v>
      </c>
      <c r="D202" s="43" t="s">
        <v>765</v>
      </c>
      <c r="E202" s="46">
        <v>628</v>
      </c>
      <c r="F202" s="45"/>
      <c r="G202" s="46">
        <v>1256</v>
      </c>
      <c r="H202" s="45"/>
      <c r="I202" s="48">
        <f t="shared" si="11"/>
        <v>1884</v>
      </c>
      <c r="J202" s="49">
        <f>E202*25000</f>
        <v>15700000</v>
      </c>
      <c r="K202" s="50">
        <v>0</v>
      </c>
    </row>
    <row r="203" spans="1:11" ht="23.25" customHeight="1" x14ac:dyDescent="0.25">
      <c r="A203" s="119" t="s">
        <v>960</v>
      </c>
      <c r="B203" s="42">
        <v>1</v>
      </c>
      <c r="C203" s="43" t="s">
        <v>961</v>
      </c>
      <c r="D203" s="43" t="s">
        <v>962</v>
      </c>
      <c r="E203" s="46"/>
      <c r="F203" s="45"/>
      <c r="G203" s="46"/>
      <c r="H203" s="45"/>
      <c r="I203" s="48"/>
      <c r="J203" s="50"/>
      <c r="K203" s="50"/>
    </row>
    <row r="204" spans="1:11" ht="23.25" customHeight="1" x14ac:dyDescent="0.25">
      <c r="A204" s="119"/>
      <c r="B204" s="42">
        <v>2</v>
      </c>
      <c r="C204" s="43" t="s">
        <v>963</v>
      </c>
      <c r="D204" s="43" t="s">
        <v>962</v>
      </c>
      <c r="E204" s="46"/>
      <c r="F204" s="45"/>
      <c r="G204" s="46"/>
      <c r="H204" s="45"/>
      <c r="I204" s="48"/>
      <c r="J204" s="50"/>
      <c r="K204" s="50"/>
    </row>
    <row r="205" spans="1:11" ht="23.25" customHeight="1" x14ac:dyDescent="0.25">
      <c r="A205" s="119"/>
      <c r="B205" s="42">
        <v>3</v>
      </c>
      <c r="C205" s="43" t="s">
        <v>964</v>
      </c>
      <c r="D205" s="43" t="s">
        <v>962</v>
      </c>
      <c r="E205" s="46"/>
      <c r="F205" s="45"/>
      <c r="G205" s="46"/>
      <c r="H205" s="45"/>
      <c r="I205" s="48"/>
      <c r="J205" s="50"/>
      <c r="K205" s="50"/>
    </row>
    <row r="206" spans="1:11" ht="23.25" customHeight="1" x14ac:dyDescent="0.25">
      <c r="A206" s="119"/>
      <c r="B206" s="42">
        <v>4</v>
      </c>
      <c r="C206" s="43" t="s">
        <v>965</v>
      </c>
      <c r="D206" s="43" t="s">
        <v>962</v>
      </c>
      <c r="E206" s="46"/>
      <c r="F206" s="45"/>
      <c r="G206" s="46"/>
      <c r="H206" s="45"/>
      <c r="I206" s="48"/>
      <c r="J206" s="50"/>
      <c r="K206" s="50"/>
    </row>
    <row r="207" spans="1:11" ht="23.25" customHeight="1" x14ac:dyDescent="0.25">
      <c r="A207" s="119"/>
      <c r="B207" s="42">
        <v>5</v>
      </c>
      <c r="C207" s="43" t="s">
        <v>966</v>
      </c>
      <c r="D207" s="43" t="s">
        <v>144</v>
      </c>
      <c r="E207" s="46"/>
      <c r="F207" s="47">
        <v>0</v>
      </c>
      <c r="G207" s="46"/>
      <c r="H207" s="47">
        <v>0</v>
      </c>
      <c r="I207" s="51">
        <v>0</v>
      </c>
      <c r="J207" s="50">
        <v>0</v>
      </c>
      <c r="K207" s="50">
        <v>0</v>
      </c>
    </row>
    <row r="208" spans="1:11" ht="23.25" customHeight="1" x14ac:dyDescent="0.25">
      <c r="A208" s="119" t="s">
        <v>967</v>
      </c>
      <c r="B208" s="42">
        <v>1</v>
      </c>
      <c r="C208" s="43" t="s">
        <v>968</v>
      </c>
      <c r="D208" s="43" t="s">
        <v>947</v>
      </c>
      <c r="E208" s="46"/>
      <c r="F208" s="47">
        <v>0</v>
      </c>
      <c r="G208" s="46"/>
      <c r="H208" s="47">
        <v>0</v>
      </c>
      <c r="I208" s="51">
        <v>0</v>
      </c>
      <c r="J208" s="50">
        <v>0</v>
      </c>
      <c r="K208" s="50">
        <v>0</v>
      </c>
    </row>
    <row r="209" spans="1:11" ht="23.25" customHeight="1" x14ac:dyDescent="0.25">
      <c r="A209" s="119"/>
      <c r="B209" s="42">
        <v>2</v>
      </c>
      <c r="C209" s="43" t="s">
        <v>969</v>
      </c>
      <c r="D209" s="43" t="s">
        <v>807</v>
      </c>
      <c r="E209" s="46"/>
      <c r="F209" s="47">
        <v>0</v>
      </c>
      <c r="G209" s="46"/>
      <c r="H209" s="47">
        <v>0</v>
      </c>
      <c r="I209" s="51">
        <v>0</v>
      </c>
      <c r="J209" s="50">
        <v>0</v>
      </c>
      <c r="K209" s="50">
        <v>0</v>
      </c>
    </row>
    <row r="210" spans="1:11" ht="23.25" customHeight="1" x14ac:dyDescent="0.25">
      <c r="A210" s="119"/>
      <c r="B210" s="42">
        <v>3</v>
      </c>
      <c r="C210" s="43" t="s">
        <v>969</v>
      </c>
      <c r="D210" s="43" t="s">
        <v>807</v>
      </c>
      <c r="E210" s="46"/>
      <c r="F210" s="47">
        <v>0</v>
      </c>
      <c r="G210" s="46"/>
      <c r="H210" s="47">
        <v>0</v>
      </c>
      <c r="I210" s="51">
        <v>0</v>
      </c>
      <c r="J210" s="50">
        <v>0</v>
      </c>
      <c r="K210" s="50">
        <v>0</v>
      </c>
    </row>
    <row r="211" spans="1:11" ht="23.25" customHeight="1" x14ac:dyDescent="0.25">
      <c r="A211" s="119"/>
      <c r="B211" s="42">
        <v>4</v>
      </c>
      <c r="C211" s="43" t="s">
        <v>970</v>
      </c>
      <c r="D211" s="43" t="s">
        <v>807</v>
      </c>
      <c r="E211" s="46"/>
      <c r="F211" s="47">
        <v>0</v>
      </c>
      <c r="G211" s="46"/>
      <c r="H211" s="47">
        <v>0</v>
      </c>
      <c r="I211" s="51">
        <v>0</v>
      </c>
      <c r="J211" s="50">
        <v>0</v>
      </c>
      <c r="K211" s="50">
        <v>0</v>
      </c>
    </row>
    <row r="212" spans="1:11" ht="23.25" customHeight="1" x14ac:dyDescent="0.25">
      <c r="A212" s="119"/>
      <c r="B212" s="42">
        <v>5</v>
      </c>
      <c r="C212" s="43" t="s">
        <v>971</v>
      </c>
      <c r="D212" s="43" t="s">
        <v>807</v>
      </c>
      <c r="E212" s="46"/>
      <c r="F212" s="47">
        <v>0</v>
      </c>
      <c r="G212" s="46"/>
      <c r="H212" s="47">
        <v>0</v>
      </c>
      <c r="I212" s="51">
        <v>0</v>
      </c>
      <c r="J212" s="50">
        <v>0</v>
      </c>
      <c r="K212" s="50">
        <v>0</v>
      </c>
    </row>
    <row r="213" spans="1:11" ht="23.25" customHeight="1" x14ac:dyDescent="0.25">
      <c r="A213" s="119"/>
      <c r="B213" s="42">
        <v>6</v>
      </c>
      <c r="C213" s="43" t="s">
        <v>972</v>
      </c>
      <c r="D213" s="43" t="s">
        <v>807</v>
      </c>
      <c r="E213" s="46"/>
      <c r="F213" s="47">
        <v>0</v>
      </c>
      <c r="G213" s="46"/>
      <c r="H213" s="47">
        <v>0</v>
      </c>
      <c r="I213" s="51">
        <v>0</v>
      </c>
      <c r="J213" s="50">
        <v>0</v>
      </c>
      <c r="K213" s="50">
        <v>0</v>
      </c>
    </row>
    <row r="214" spans="1:11" ht="23.25" customHeight="1" x14ac:dyDescent="0.25">
      <c r="A214" s="119"/>
      <c r="B214" s="42">
        <v>7</v>
      </c>
      <c r="C214" s="43" t="s">
        <v>972</v>
      </c>
      <c r="D214" s="43" t="s">
        <v>807</v>
      </c>
      <c r="E214" s="46"/>
      <c r="F214" s="47">
        <v>0</v>
      </c>
      <c r="G214" s="46"/>
      <c r="H214" s="47">
        <v>0</v>
      </c>
      <c r="I214" s="51">
        <v>0</v>
      </c>
      <c r="J214" s="50">
        <v>0</v>
      </c>
      <c r="K214" s="50">
        <v>0</v>
      </c>
    </row>
    <row r="215" spans="1:11" ht="23.25" customHeight="1" x14ac:dyDescent="0.25">
      <c r="A215" s="119"/>
      <c r="B215" s="42">
        <v>8</v>
      </c>
      <c r="C215" s="43" t="s">
        <v>972</v>
      </c>
      <c r="D215" s="43" t="s">
        <v>807</v>
      </c>
      <c r="E215" s="46"/>
      <c r="F215" s="47">
        <v>0</v>
      </c>
      <c r="G215" s="46"/>
      <c r="H215" s="47">
        <v>0</v>
      </c>
      <c r="I215" s="51">
        <v>0</v>
      </c>
      <c r="J215" s="50">
        <v>0</v>
      </c>
      <c r="K215" s="50">
        <v>0</v>
      </c>
    </row>
    <row r="216" spans="1:11" ht="23.25" customHeight="1" x14ac:dyDescent="0.25">
      <c r="A216" s="119"/>
      <c r="B216" s="42">
        <v>9</v>
      </c>
      <c r="C216" s="43" t="s">
        <v>972</v>
      </c>
      <c r="D216" s="43" t="s">
        <v>807</v>
      </c>
      <c r="E216" s="46"/>
      <c r="F216" s="47">
        <v>0</v>
      </c>
      <c r="G216" s="46"/>
      <c r="H216" s="47">
        <v>0</v>
      </c>
      <c r="I216" s="51">
        <v>0</v>
      </c>
      <c r="J216" s="50">
        <v>0</v>
      </c>
      <c r="K216" s="50">
        <v>0</v>
      </c>
    </row>
    <row r="217" spans="1:11" ht="23.25" customHeight="1" x14ac:dyDescent="0.25">
      <c r="A217" s="119"/>
      <c r="B217" s="42">
        <v>10</v>
      </c>
      <c r="C217" s="43" t="s">
        <v>973</v>
      </c>
      <c r="D217" s="43" t="s">
        <v>947</v>
      </c>
      <c r="E217" s="46"/>
      <c r="F217" s="47">
        <v>0</v>
      </c>
      <c r="G217" s="46"/>
      <c r="H217" s="47">
        <v>0</v>
      </c>
      <c r="I217" s="51">
        <v>0</v>
      </c>
      <c r="J217" s="50">
        <v>0</v>
      </c>
      <c r="K217" s="50">
        <v>0</v>
      </c>
    </row>
    <row r="218" spans="1:11" ht="23.25" customHeight="1" x14ac:dyDescent="0.25">
      <c r="A218" s="119"/>
      <c r="B218" s="42">
        <v>11</v>
      </c>
      <c r="C218" s="43" t="s">
        <v>974</v>
      </c>
      <c r="D218" s="43" t="s">
        <v>947</v>
      </c>
      <c r="E218" s="46"/>
      <c r="F218" s="47">
        <v>0</v>
      </c>
      <c r="G218" s="46"/>
      <c r="H218" s="47">
        <v>0</v>
      </c>
      <c r="I218" s="51">
        <v>0</v>
      </c>
      <c r="J218" s="50">
        <v>0</v>
      </c>
      <c r="K218" s="50">
        <v>0</v>
      </c>
    </row>
    <row r="219" spans="1:11" ht="23.25" customHeight="1" x14ac:dyDescent="0.25">
      <c r="A219" s="119"/>
      <c r="B219" s="42">
        <v>12</v>
      </c>
      <c r="C219" s="43" t="s">
        <v>975</v>
      </c>
      <c r="D219" s="43" t="s">
        <v>807</v>
      </c>
      <c r="E219" s="46"/>
      <c r="F219" s="47">
        <v>0</v>
      </c>
      <c r="G219" s="46"/>
      <c r="H219" s="47">
        <v>0</v>
      </c>
      <c r="I219" s="51">
        <v>0</v>
      </c>
      <c r="J219" s="50">
        <v>0</v>
      </c>
      <c r="K219" s="50">
        <v>0</v>
      </c>
    </row>
    <row r="220" spans="1:11" ht="23.25" customHeight="1" x14ac:dyDescent="0.25">
      <c r="A220" s="119"/>
      <c r="B220" s="42">
        <v>13</v>
      </c>
      <c r="C220" s="43" t="s">
        <v>975</v>
      </c>
      <c r="D220" s="43" t="s">
        <v>807</v>
      </c>
      <c r="E220" s="46"/>
      <c r="F220" s="47">
        <v>0</v>
      </c>
      <c r="G220" s="46"/>
      <c r="H220" s="47">
        <v>0</v>
      </c>
      <c r="I220" s="51">
        <v>0</v>
      </c>
      <c r="J220" s="50">
        <v>0</v>
      </c>
      <c r="K220" s="50">
        <v>0</v>
      </c>
    </row>
    <row r="221" spans="1:11" ht="23.25" customHeight="1" x14ac:dyDescent="0.25">
      <c r="A221" s="119"/>
      <c r="B221" s="42">
        <v>14</v>
      </c>
      <c r="C221" s="43" t="s">
        <v>975</v>
      </c>
      <c r="D221" s="43" t="s">
        <v>807</v>
      </c>
      <c r="E221" s="46"/>
      <c r="F221" s="47">
        <v>0</v>
      </c>
      <c r="G221" s="46"/>
      <c r="H221" s="47">
        <v>0</v>
      </c>
      <c r="I221" s="51">
        <v>0</v>
      </c>
      <c r="J221" s="50">
        <v>0</v>
      </c>
      <c r="K221" s="50">
        <v>0</v>
      </c>
    </row>
    <row r="222" spans="1:11" ht="23.25" customHeight="1" x14ac:dyDescent="0.25">
      <c r="A222" s="119"/>
      <c r="B222" s="42">
        <v>15</v>
      </c>
      <c r="C222" s="43" t="s">
        <v>975</v>
      </c>
      <c r="D222" s="43" t="s">
        <v>807</v>
      </c>
      <c r="E222" s="46"/>
      <c r="F222" s="47">
        <v>0</v>
      </c>
      <c r="G222" s="46"/>
      <c r="H222" s="47">
        <v>0</v>
      </c>
      <c r="I222" s="51">
        <v>0</v>
      </c>
      <c r="J222" s="50">
        <v>0</v>
      </c>
      <c r="K222" s="50">
        <v>0</v>
      </c>
    </row>
    <row r="223" spans="1:11" ht="23.25" customHeight="1" x14ac:dyDescent="0.25">
      <c r="A223" s="119"/>
      <c r="B223" s="42">
        <v>16</v>
      </c>
      <c r="C223" s="43" t="s">
        <v>975</v>
      </c>
      <c r="D223" s="43" t="s">
        <v>807</v>
      </c>
      <c r="E223" s="46"/>
      <c r="F223" s="47">
        <v>0</v>
      </c>
      <c r="G223" s="46"/>
      <c r="H223" s="47">
        <v>0</v>
      </c>
      <c r="I223" s="51">
        <v>0</v>
      </c>
      <c r="J223" s="50">
        <v>0</v>
      </c>
      <c r="K223" s="50">
        <v>0</v>
      </c>
    </row>
    <row r="224" spans="1:11" ht="23.25" customHeight="1" x14ac:dyDescent="0.25">
      <c r="A224" s="119"/>
      <c r="B224" s="42">
        <v>17</v>
      </c>
      <c r="C224" s="43" t="s">
        <v>976</v>
      </c>
      <c r="D224" s="43" t="s">
        <v>807</v>
      </c>
      <c r="E224" s="46"/>
      <c r="F224" s="47">
        <v>0</v>
      </c>
      <c r="G224" s="46"/>
      <c r="H224" s="47">
        <v>0</v>
      </c>
      <c r="I224" s="51">
        <v>0</v>
      </c>
      <c r="J224" s="50">
        <v>0</v>
      </c>
      <c r="K224" s="50">
        <v>0</v>
      </c>
    </row>
    <row r="225" spans="1:11" ht="23.25" customHeight="1" x14ac:dyDescent="0.25">
      <c r="A225" s="119"/>
      <c r="B225" s="42">
        <v>18</v>
      </c>
      <c r="C225" s="43" t="s">
        <v>976</v>
      </c>
      <c r="D225" s="43" t="s">
        <v>807</v>
      </c>
      <c r="E225" s="46"/>
      <c r="F225" s="47">
        <v>0</v>
      </c>
      <c r="G225" s="46"/>
      <c r="H225" s="47">
        <v>0</v>
      </c>
      <c r="I225" s="51">
        <v>0</v>
      </c>
      <c r="J225" s="50">
        <v>0</v>
      </c>
      <c r="K225" s="50">
        <v>0</v>
      </c>
    </row>
    <row r="226" spans="1:11" ht="23.25" customHeight="1" x14ac:dyDescent="0.25">
      <c r="A226" s="119"/>
      <c r="B226" s="42">
        <v>19</v>
      </c>
      <c r="C226" s="43" t="s">
        <v>977</v>
      </c>
      <c r="D226" s="43" t="s">
        <v>807</v>
      </c>
      <c r="E226" s="46"/>
      <c r="F226" s="47">
        <v>0</v>
      </c>
      <c r="G226" s="46"/>
      <c r="H226" s="47">
        <v>0</v>
      </c>
      <c r="I226" s="51">
        <v>0</v>
      </c>
      <c r="J226" s="50">
        <v>0</v>
      </c>
      <c r="K226" s="50">
        <v>0</v>
      </c>
    </row>
    <row r="227" spans="1:11" ht="23.25" customHeight="1" x14ac:dyDescent="0.25">
      <c r="A227" s="119"/>
      <c r="B227" s="42">
        <v>20</v>
      </c>
      <c r="C227" s="43" t="s">
        <v>978</v>
      </c>
      <c r="D227" s="43" t="s">
        <v>922</v>
      </c>
      <c r="E227" s="46"/>
      <c r="F227" s="47"/>
      <c r="G227" s="46"/>
      <c r="H227" s="45"/>
      <c r="I227" s="48"/>
      <c r="J227" s="50"/>
      <c r="K227" s="50"/>
    </row>
    <row r="228" spans="1:11" ht="23.25" customHeight="1" x14ac:dyDescent="0.25">
      <c r="A228" s="119"/>
      <c r="B228" s="42">
        <v>21</v>
      </c>
      <c r="C228" s="43" t="s">
        <v>977</v>
      </c>
      <c r="D228" s="43" t="s">
        <v>802</v>
      </c>
      <c r="E228" s="46"/>
      <c r="F228" s="47">
        <v>0</v>
      </c>
      <c r="G228" s="46"/>
      <c r="H228" s="47">
        <v>0</v>
      </c>
      <c r="I228" s="51">
        <v>0</v>
      </c>
      <c r="J228" s="50">
        <v>0</v>
      </c>
      <c r="K228" s="50">
        <v>0</v>
      </c>
    </row>
    <row r="229" spans="1:11" ht="23.25" customHeight="1" x14ac:dyDescent="0.25">
      <c r="A229" s="119" t="s">
        <v>979</v>
      </c>
      <c r="B229" s="42">
        <v>1</v>
      </c>
      <c r="C229" s="43" t="s">
        <v>980</v>
      </c>
      <c r="D229" s="43" t="s">
        <v>793</v>
      </c>
      <c r="E229" s="52">
        <v>0</v>
      </c>
      <c r="F229" s="47"/>
      <c r="G229" s="52">
        <v>0</v>
      </c>
      <c r="H229" s="47"/>
      <c r="I229" s="51">
        <v>0</v>
      </c>
      <c r="J229" s="50">
        <v>0</v>
      </c>
      <c r="K229" s="50">
        <v>0</v>
      </c>
    </row>
    <row r="230" spans="1:11" ht="23.25" customHeight="1" x14ac:dyDescent="0.25">
      <c r="A230" s="119"/>
      <c r="B230" s="42">
        <v>2</v>
      </c>
      <c r="C230" s="43" t="s">
        <v>981</v>
      </c>
      <c r="D230" s="43" t="s">
        <v>793</v>
      </c>
      <c r="E230" s="52">
        <v>0</v>
      </c>
      <c r="F230" s="47"/>
      <c r="G230" s="52">
        <v>0</v>
      </c>
      <c r="H230" s="45"/>
      <c r="I230" s="51">
        <v>0</v>
      </c>
      <c r="J230" s="50">
        <v>0</v>
      </c>
      <c r="K230" s="50">
        <v>0</v>
      </c>
    </row>
    <row r="231" spans="1:11" ht="23.25" customHeight="1" x14ac:dyDescent="0.25">
      <c r="A231" s="119"/>
      <c r="B231" s="42">
        <v>3</v>
      </c>
      <c r="C231" s="43" t="s">
        <v>982</v>
      </c>
      <c r="D231" s="43" t="s">
        <v>802</v>
      </c>
      <c r="E231" s="46"/>
      <c r="F231" s="47">
        <v>0</v>
      </c>
      <c r="G231" s="46"/>
      <c r="H231" s="47">
        <v>0</v>
      </c>
      <c r="I231" s="51">
        <v>0</v>
      </c>
      <c r="J231" s="50">
        <v>0</v>
      </c>
      <c r="K231" s="50">
        <v>0</v>
      </c>
    </row>
    <row r="232" spans="1:11" ht="23.25" customHeight="1" x14ac:dyDescent="0.25">
      <c r="A232" s="119"/>
      <c r="B232" s="42">
        <v>4</v>
      </c>
      <c r="C232" s="43" t="s">
        <v>982</v>
      </c>
      <c r="D232" s="43" t="s">
        <v>798</v>
      </c>
      <c r="E232" s="46"/>
      <c r="F232" s="47">
        <v>0</v>
      </c>
      <c r="G232" s="46"/>
      <c r="H232" s="47">
        <v>0</v>
      </c>
      <c r="I232" s="51">
        <v>0</v>
      </c>
      <c r="J232" s="50">
        <v>0</v>
      </c>
      <c r="K232" s="50">
        <v>0</v>
      </c>
    </row>
    <row r="233" spans="1:11" ht="23.25" customHeight="1" x14ac:dyDescent="0.25">
      <c r="A233" s="119"/>
      <c r="B233" s="42">
        <v>5</v>
      </c>
      <c r="C233" s="43" t="s">
        <v>983</v>
      </c>
      <c r="D233" s="43" t="s">
        <v>984</v>
      </c>
      <c r="E233" s="46"/>
      <c r="F233" s="45"/>
      <c r="G233" s="46"/>
      <c r="H233" s="45"/>
      <c r="I233" s="51"/>
      <c r="J233" s="50"/>
      <c r="K233" s="50"/>
    </row>
    <row r="234" spans="1:11" ht="23.25" customHeight="1" x14ac:dyDescent="0.25">
      <c r="A234" s="119"/>
      <c r="B234" s="42">
        <v>6</v>
      </c>
      <c r="C234" s="43" t="s">
        <v>985</v>
      </c>
      <c r="D234" s="43" t="s">
        <v>984</v>
      </c>
      <c r="E234" s="46"/>
      <c r="F234" s="45"/>
      <c r="G234" s="46"/>
      <c r="H234" s="45"/>
      <c r="I234" s="48"/>
      <c r="J234" s="50"/>
      <c r="K234" s="50"/>
    </row>
    <row r="235" spans="1:11" ht="23.25" customHeight="1" x14ac:dyDescent="0.25">
      <c r="A235" s="119"/>
      <c r="B235" s="42">
        <v>7</v>
      </c>
      <c r="C235" s="43" t="s">
        <v>986</v>
      </c>
      <c r="D235" s="43" t="s">
        <v>793</v>
      </c>
      <c r="E235" s="52">
        <v>0</v>
      </c>
      <c r="F235" s="45"/>
      <c r="G235" s="52">
        <v>0</v>
      </c>
      <c r="H235" s="45"/>
      <c r="I235" s="51">
        <v>0</v>
      </c>
      <c r="J235" s="50">
        <v>0</v>
      </c>
      <c r="K235" s="50">
        <v>0</v>
      </c>
    </row>
    <row r="236" spans="1:11" ht="23.25" customHeight="1" x14ac:dyDescent="0.25">
      <c r="A236" s="119"/>
      <c r="B236" s="42">
        <v>8</v>
      </c>
      <c r="C236" s="43" t="s">
        <v>987</v>
      </c>
      <c r="D236" s="43" t="s">
        <v>903</v>
      </c>
      <c r="E236" s="46"/>
      <c r="F236" s="47">
        <v>0</v>
      </c>
      <c r="G236" s="46"/>
      <c r="H236" s="47">
        <v>0</v>
      </c>
      <c r="I236" s="51">
        <v>0</v>
      </c>
      <c r="J236" s="50">
        <v>0</v>
      </c>
      <c r="K236" s="50">
        <v>0</v>
      </c>
    </row>
    <row r="237" spans="1:11" ht="23.25" customHeight="1" x14ac:dyDescent="0.25">
      <c r="A237" s="119"/>
      <c r="B237" s="42">
        <v>9</v>
      </c>
      <c r="C237" s="43" t="s">
        <v>988</v>
      </c>
      <c r="D237" s="43" t="s">
        <v>802</v>
      </c>
      <c r="E237" s="46"/>
      <c r="F237" s="47">
        <v>0</v>
      </c>
      <c r="G237" s="46"/>
      <c r="H237" s="47">
        <v>0</v>
      </c>
      <c r="I237" s="51">
        <v>0</v>
      </c>
      <c r="J237" s="50">
        <v>0</v>
      </c>
      <c r="K237" s="50">
        <v>0</v>
      </c>
    </row>
    <row r="238" spans="1:11" ht="23.25" customHeight="1" x14ac:dyDescent="0.25">
      <c r="A238" s="119" t="s">
        <v>989</v>
      </c>
      <c r="B238" s="42">
        <v>1</v>
      </c>
      <c r="C238" s="43" t="s">
        <v>990</v>
      </c>
      <c r="D238" s="43" t="s">
        <v>991</v>
      </c>
      <c r="E238" s="46"/>
      <c r="F238" s="47">
        <v>0</v>
      </c>
      <c r="G238" s="46"/>
      <c r="H238" s="47">
        <v>0</v>
      </c>
      <c r="I238" s="51">
        <v>0</v>
      </c>
      <c r="J238" s="50">
        <v>0</v>
      </c>
      <c r="K238" s="50">
        <v>0</v>
      </c>
    </row>
    <row r="239" spans="1:11" ht="23.25" customHeight="1" x14ac:dyDescent="0.25">
      <c r="A239" s="119"/>
      <c r="B239" s="42">
        <v>2</v>
      </c>
      <c r="C239" s="43" t="s">
        <v>992</v>
      </c>
      <c r="D239" s="43" t="s">
        <v>991</v>
      </c>
      <c r="E239" s="46"/>
      <c r="F239" s="47">
        <v>0</v>
      </c>
      <c r="G239" s="46"/>
      <c r="H239" s="47">
        <v>0</v>
      </c>
      <c r="I239" s="51">
        <v>0</v>
      </c>
      <c r="J239" s="50">
        <v>0</v>
      </c>
      <c r="K239" s="50">
        <v>0</v>
      </c>
    </row>
    <row r="240" spans="1:11" ht="23.25" customHeight="1" x14ac:dyDescent="0.25">
      <c r="A240" s="119"/>
      <c r="B240" s="42">
        <v>3</v>
      </c>
      <c r="C240" s="43" t="s">
        <v>992</v>
      </c>
      <c r="D240" s="43" t="s">
        <v>991</v>
      </c>
      <c r="E240" s="46"/>
      <c r="F240" s="47">
        <v>0</v>
      </c>
      <c r="G240" s="46"/>
      <c r="H240" s="47">
        <v>0</v>
      </c>
      <c r="I240" s="51">
        <v>0</v>
      </c>
      <c r="J240" s="50">
        <v>0</v>
      </c>
      <c r="K240" s="50">
        <v>0</v>
      </c>
    </row>
    <row r="241" spans="1:11" ht="23.25" customHeight="1" x14ac:dyDescent="0.25">
      <c r="A241" s="119" t="s">
        <v>993</v>
      </c>
      <c r="B241" s="42">
        <v>1</v>
      </c>
      <c r="C241" s="43" t="s">
        <v>994</v>
      </c>
      <c r="D241" s="43" t="s">
        <v>802</v>
      </c>
      <c r="E241" s="46"/>
      <c r="F241" s="47">
        <v>0</v>
      </c>
      <c r="G241" s="46"/>
      <c r="H241" s="45">
        <v>2000</v>
      </c>
      <c r="I241" s="48">
        <f>F241+H241</f>
        <v>2000</v>
      </c>
      <c r="J241" s="50">
        <v>0</v>
      </c>
      <c r="K241" s="49">
        <f>H241*1000</f>
        <v>2000000</v>
      </c>
    </row>
    <row r="242" spans="1:11" ht="23.25" customHeight="1" x14ac:dyDescent="0.25">
      <c r="A242" s="119"/>
      <c r="B242" s="42">
        <v>2</v>
      </c>
      <c r="C242" s="43" t="s">
        <v>995</v>
      </c>
      <c r="D242" s="43" t="s">
        <v>903</v>
      </c>
      <c r="E242" s="46"/>
      <c r="F242" s="45">
        <v>2500</v>
      </c>
      <c r="G242" s="46"/>
      <c r="H242" s="47">
        <v>0</v>
      </c>
      <c r="I242" s="48">
        <f t="shared" ref="I242:I244" si="12">F242+H242</f>
        <v>2500</v>
      </c>
      <c r="J242" s="49">
        <f>F242*700</f>
        <v>1750000</v>
      </c>
      <c r="K242" s="50">
        <v>0</v>
      </c>
    </row>
    <row r="243" spans="1:11" ht="23.25" customHeight="1" x14ac:dyDescent="0.25">
      <c r="A243" s="119"/>
      <c r="B243" s="42">
        <v>3</v>
      </c>
      <c r="C243" s="43" t="s">
        <v>995</v>
      </c>
      <c r="D243" s="43" t="s">
        <v>903</v>
      </c>
      <c r="E243" s="46"/>
      <c r="F243" s="45">
        <v>3000</v>
      </c>
      <c r="G243" s="46"/>
      <c r="H243" s="47">
        <v>0</v>
      </c>
      <c r="I243" s="48">
        <f t="shared" si="12"/>
        <v>3000</v>
      </c>
      <c r="J243" s="49">
        <f>F243*700</f>
        <v>2100000</v>
      </c>
      <c r="K243" s="50">
        <v>0</v>
      </c>
    </row>
    <row r="244" spans="1:11" ht="23.25" customHeight="1" x14ac:dyDescent="0.25">
      <c r="A244" s="119"/>
      <c r="B244" s="42">
        <v>4</v>
      </c>
      <c r="C244" s="43" t="s">
        <v>996</v>
      </c>
      <c r="D244" s="43" t="s">
        <v>802</v>
      </c>
      <c r="E244" s="46"/>
      <c r="F244" s="47">
        <v>0</v>
      </c>
      <c r="G244" s="46"/>
      <c r="H244" s="45">
        <v>1500</v>
      </c>
      <c r="I244" s="48">
        <f t="shared" si="12"/>
        <v>1500</v>
      </c>
      <c r="J244" s="50">
        <v>0</v>
      </c>
      <c r="K244" s="49">
        <f>H244*1000</f>
        <v>1500000</v>
      </c>
    </row>
    <row r="245" spans="1:11" ht="23.25" customHeight="1" x14ac:dyDescent="0.25">
      <c r="A245" s="119"/>
      <c r="B245" s="42">
        <v>5</v>
      </c>
      <c r="C245" s="43" t="s">
        <v>997</v>
      </c>
      <c r="D245" s="43" t="s">
        <v>144</v>
      </c>
      <c r="E245" s="46"/>
      <c r="F245" s="47">
        <v>0</v>
      </c>
      <c r="G245" s="46"/>
      <c r="H245" s="47">
        <v>0</v>
      </c>
      <c r="I245" s="51">
        <v>0</v>
      </c>
      <c r="J245" s="50">
        <v>0</v>
      </c>
      <c r="K245" s="50">
        <v>0</v>
      </c>
    </row>
    <row r="246" spans="1:11" ht="23.25" customHeight="1" x14ac:dyDescent="0.25">
      <c r="A246" s="119"/>
      <c r="B246" s="42">
        <v>6</v>
      </c>
      <c r="C246" s="43" t="s">
        <v>998</v>
      </c>
      <c r="D246" s="43" t="s">
        <v>144</v>
      </c>
      <c r="E246" s="46"/>
      <c r="F246" s="47">
        <v>0</v>
      </c>
      <c r="G246" s="46"/>
      <c r="H246" s="47">
        <v>0</v>
      </c>
      <c r="I246" s="51">
        <v>0</v>
      </c>
      <c r="J246" s="50">
        <v>0</v>
      </c>
      <c r="K246" s="50">
        <v>0</v>
      </c>
    </row>
    <row r="247" spans="1:11" ht="23.25" customHeight="1" x14ac:dyDescent="0.25">
      <c r="A247" s="119"/>
      <c r="B247" s="42">
        <v>7</v>
      </c>
      <c r="C247" s="43" t="s">
        <v>999</v>
      </c>
      <c r="D247" s="43" t="s">
        <v>144</v>
      </c>
      <c r="E247" s="46"/>
      <c r="F247" s="47">
        <v>0</v>
      </c>
      <c r="G247" s="46"/>
      <c r="H247" s="47">
        <v>0</v>
      </c>
      <c r="I247" s="51">
        <v>0</v>
      </c>
      <c r="J247" s="50">
        <v>0</v>
      </c>
      <c r="K247" s="50">
        <v>0</v>
      </c>
    </row>
    <row r="248" spans="1:11" ht="23.25" customHeight="1" x14ac:dyDescent="0.25">
      <c r="A248" s="119" t="s">
        <v>1000</v>
      </c>
      <c r="B248" s="42">
        <v>1</v>
      </c>
      <c r="C248" s="43" t="s">
        <v>1001</v>
      </c>
      <c r="D248" s="43" t="s">
        <v>144</v>
      </c>
      <c r="E248" s="46"/>
      <c r="F248" s="47">
        <v>0</v>
      </c>
      <c r="G248" s="46"/>
      <c r="H248" s="47">
        <v>0</v>
      </c>
      <c r="I248" s="51">
        <v>0</v>
      </c>
      <c r="J248" s="50">
        <v>0</v>
      </c>
      <c r="K248" s="50">
        <v>0</v>
      </c>
    </row>
    <row r="249" spans="1:11" ht="23.25" customHeight="1" x14ac:dyDescent="0.25">
      <c r="A249" s="119"/>
      <c r="B249" s="42">
        <v>2</v>
      </c>
      <c r="C249" s="43" t="s">
        <v>1001</v>
      </c>
      <c r="D249" s="43" t="s">
        <v>144</v>
      </c>
      <c r="E249" s="46"/>
      <c r="F249" s="47">
        <v>0</v>
      </c>
      <c r="G249" s="46"/>
      <c r="H249" s="47">
        <v>0</v>
      </c>
      <c r="I249" s="51">
        <v>0</v>
      </c>
      <c r="J249" s="50">
        <v>0</v>
      </c>
      <c r="K249" s="50">
        <v>0</v>
      </c>
    </row>
    <row r="250" spans="1:11" ht="23.25" customHeight="1" x14ac:dyDescent="0.25">
      <c r="A250" s="119" t="s">
        <v>1002</v>
      </c>
      <c r="B250" s="42">
        <v>1</v>
      </c>
      <c r="C250" s="43" t="s">
        <v>1003</v>
      </c>
      <c r="D250" s="43" t="s">
        <v>802</v>
      </c>
      <c r="E250" s="46"/>
      <c r="F250" s="45">
        <v>23500</v>
      </c>
      <c r="G250" s="46"/>
      <c r="H250" s="45">
        <v>15000</v>
      </c>
      <c r="I250" s="48">
        <f>F250+H250</f>
        <v>38500</v>
      </c>
      <c r="J250" s="49">
        <f>F250*1000</f>
        <v>23500000</v>
      </c>
      <c r="K250" s="49">
        <f>H250*1000</f>
        <v>15000000</v>
      </c>
    </row>
    <row r="251" spans="1:11" ht="23.25" customHeight="1" x14ac:dyDescent="0.25">
      <c r="A251" s="119"/>
      <c r="B251" s="42">
        <v>2</v>
      </c>
      <c r="C251" s="72" t="s">
        <v>1003</v>
      </c>
      <c r="D251" s="43" t="s">
        <v>800</v>
      </c>
      <c r="E251" s="46"/>
      <c r="F251" s="45">
        <v>19750</v>
      </c>
      <c r="G251" s="46"/>
      <c r="H251" s="45">
        <v>32800</v>
      </c>
      <c r="I251" s="48">
        <f t="shared" ref="I251:I314" si="13">F251+H251</f>
        <v>52550</v>
      </c>
      <c r="J251" s="49">
        <f>F251*700</f>
        <v>13825000</v>
      </c>
      <c r="K251" s="49">
        <f>H251*700</f>
        <v>22960000</v>
      </c>
    </row>
    <row r="252" spans="1:11" ht="23.25" customHeight="1" x14ac:dyDescent="0.25">
      <c r="A252" s="119"/>
      <c r="B252" s="42">
        <v>3</v>
      </c>
      <c r="C252" s="43" t="s">
        <v>1004</v>
      </c>
      <c r="D252" s="43" t="s">
        <v>892</v>
      </c>
      <c r="E252" s="46"/>
      <c r="F252" s="45"/>
      <c r="G252" s="46"/>
      <c r="H252" s="45"/>
      <c r="I252" s="51"/>
      <c r="J252" s="50"/>
      <c r="K252" s="50"/>
    </row>
    <row r="253" spans="1:11" ht="23.25" customHeight="1" x14ac:dyDescent="0.25">
      <c r="A253" s="119"/>
      <c r="B253" s="42">
        <v>4</v>
      </c>
      <c r="C253" s="43" t="s">
        <v>1005</v>
      </c>
      <c r="D253" s="43" t="s">
        <v>807</v>
      </c>
      <c r="E253" s="46"/>
      <c r="F253" s="45">
        <v>25000</v>
      </c>
      <c r="G253" s="46"/>
      <c r="H253" s="45">
        <v>18750</v>
      </c>
      <c r="I253" s="48">
        <f t="shared" si="13"/>
        <v>43750</v>
      </c>
      <c r="J253" s="49">
        <f>F253*700</f>
        <v>17500000</v>
      </c>
      <c r="K253" s="49">
        <f>H253*700</f>
        <v>13125000</v>
      </c>
    </row>
    <row r="254" spans="1:11" ht="23.25" customHeight="1" x14ac:dyDescent="0.25">
      <c r="A254" s="119"/>
      <c r="B254" s="42">
        <v>5</v>
      </c>
      <c r="C254" s="43" t="s">
        <v>1006</v>
      </c>
      <c r="D254" s="43" t="s">
        <v>802</v>
      </c>
      <c r="E254" s="46"/>
      <c r="F254" s="45">
        <v>7000</v>
      </c>
      <c r="G254" s="46"/>
      <c r="H254" s="45">
        <v>5250</v>
      </c>
      <c r="I254" s="48">
        <f t="shared" si="13"/>
        <v>12250</v>
      </c>
      <c r="J254" s="49">
        <f>F254*1000</f>
        <v>7000000</v>
      </c>
      <c r="K254" s="49">
        <f>H254*1000</f>
        <v>5250000</v>
      </c>
    </row>
    <row r="255" spans="1:11" ht="23.25" customHeight="1" x14ac:dyDescent="0.25">
      <c r="A255" s="119"/>
      <c r="B255" s="42">
        <v>6</v>
      </c>
      <c r="C255" s="43" t="s">
        <v>1007</v>
      </c>
      <c r="D255" s="43" t="s">
        <v>800</v>
      </c>
      <c r="E255" s="46"/>
      <c r="F255" s="47">
        <v>0</v>
      </c>
      <c r="G255" s="46"/>
      <c r="H255" s="47">
        <v>0</v>
      </c>
      <c r="I255" s="51">
        <v>0</v>
      </c>
      <c r="J255" s="50">
        <v>0</v>
      </c>
      <c r="K255" s="50">
        <v>0</v>
      </c>
    </row>
    <row r="256" spans="1:11" ht="23.25" customHeight="1" x14ac:dyDescent="0.25">
      <c r="A256" s="119"/>
      <c r="B256" s="42">
        <v>7</v>
      </c>
      <c r="C256" s="43" t="s">
        <v>1007</v>
      </c>
      <c r="D256" s="43" t="s">
        <v>802</v>
      </c>
      <c r="E256" s="46"/>
      <c r="F256" s="47">
        <v>0</v>
      </c>
      <c r="G256" s="46"/>
      <c r="H256" s="47">
        <v>0</v>
      </c>
      <c r="I256" s="51">
        <v>0</v>
      </c>
      <c r="J256" s="50">
        <v>0</v>
      </c>
      <c r="K256" s="50">
        <v>0</v>
      </c>
    </row>
    <row r="257" spans="1:11" ht="23.25" customHeight="1" x14ac:dyDescent="0.25">
      <c r="A257" s="119"/>
      <c r="B257" s="42">
        <v>8</v>
      </c>
      <c r="C257" s="43" t="s">
        <v>1008</v>
      </c>
      <c r="D257" s="43" t="s">
        <v>802</v>
      </c>
      <c r="E257" s="46"/>
      <c r="F257" s="45">
        <v>10000</v>
      </c>
      <c r="G257" s="46"/>
      <c r="H257" s="45">
        <v>11250</v>
      </c>
      <c r="I257" s="48">
        <f t="shared" si="13"/>
        <v>21250</v>
      </c>
      <c r="J257" s="49">
        <f>F257*1000</f>
        <v>10000000</v>
      </c>
      <c r="K257" s="49">
        <f>H257*1000</f>
        <v>11250000</v>
      </c>
    </row>
    <row r="258" spans="1:11" ht="23.25" customHeight="1" x14ac:dyDescent="0.25">
      <c r="A258" s="119"/>
      <c r="B258" s="42">
        <v>9</v>
      </c>
      <c r="C258" s="43" t="s">
        <v>1009</v>
      </c>
      <c r="D258" s="43" t="s">
        <v>802</v>
      </c>
      <c r="E258" s="46"/>
      <c r="F258" s="45">
        <v>1050</v>
      </c>
      <c r="G258" s="46"/>
      <c r="H258" s="47">
        <v>0</v>
      </c>
      <c r="I258" s="48">
        <f t="shared" si="13"/>
        <v>1050</v>
      </c>
      <c r="J258" s="49">
        <f>F258*1000</f>
        <v>1050000</v>
      </c>
      <c r="K258" s="50">
        <v>0</v>
      </c>
    </row>
    <row r="259" spans="1:11" ht="23.25" customHeight="1" x14ac:dyDescent="0.25">
      <c r="A259" s="119"/>
      <c r="B259" s="42">
        <v>10</v>
      </c>
      <c r="C259" s="43" t="s">
        <v>1010</v>
      </c>
      <c r="D259" s="43" t="s">
        <v>802</v>
      </c>
      <c r="E259" s="46"/>
      <c r="F259" s="45">
        <v>2000</v>
      </c>
      <c r="G259" s="46"/>
      <c r="H259" s="45">
        <v>2000</v>
      </c>
      <c r="I259" s="48">
        <f t="shared" si="13"/>
        <v>4000</v>
      </c>
      <c r="J259" s="50">
        <v>0</v>
      </c>
      <c r="K259" s="50">
        <v>0</v>
      </c>
    </row>
    <row r="260" spans="1:11" ht="23.25" customHeight="1" x14ac:dyDescent="0.25">
      <c r="A260" s="119"/>
      <c r="B260" s="42">
        <v>11</v>
      </c>
      <c r="C260" s="43" t="s">
        <v>1011</v>
      </c>
      <c r="D260" s="43" t="s">
        <v>802</v>
      </c>
      <c r="E260" s="46"/>
      <c r="F260" s="45">
        <v>1000</v>
      </c>
      <c r="G260" s="46"/>
      <c r="H260" s="45">
        <v>750</v>
      </c>
      <c r="I260" s="48">
        <f t="shared" si="13"/>
        <v>1750</v>
      </c>
      <c r="J260" s="49">
        <f>F260*1000</f>
        <v>1000000</v>
      </c>
      <c r="K260" s="49">
        <f>H260*1000</f>
        <v>750000</v>
      </c>
    </row>
    <row r="261" spans="1:11" ht="23.25" customHeight="1" x14ac:dyDescent="0.25">
      <c r="A261" s="119"/>
      <c r="B261" s="42">
        <v>12</v>
      </c>
      <c r="C261" s="43" t="s">
        <v>1012</v>
      </c>
      <c r="D261" s="43" t="s">
        <v>800</v>
      </c>
      <c r="E261" s="46"/>
      <c r="F261" s="47">
        <v>0</v>
      </c>
      <c r="G261" s="46"/>
      <c r="H261" s="47">
        <v>0</v>
      </c>
      <c r="I261" s="51">
        <v>0</v>
      </c>
      <c r="J261" s="50">
        <v>0</v>
      </c>
      <c r="K261" s="50">
        <v>0</v>
      </c>
    </row>
    <row r="262" spans="1:11" ht="23.25" customHeight="1" x14ac:dyDescent="0.25">
      <c r="A262" s="119"/>
      <c r="B262" s="42">
        <v>13</v>
      </c>
      <c r="C262" s="43" t="s">
        <v>1013</v>
      </c>
      <c r="D262" s="43" t="s">
        <v>903</v>
      </c>
      <c r="E262" s="46"/>
      <c r="F262" s="47">
        <v>0</v>
      </c>
      <c r="G262" s="46"/>
      <c r="H262" s="47">
        <v>0</v>
      </c>
      <c r="I262" s="51">
        <v>0</v>
      </c>
      <c r="J262" s="50">
        <v>0</v>
      </c>
      <c r="K262" s="50">
        <v>0</v>
      </c>
    </row>
    <row r="263" spans="1:11" ht="23.25" customHeight="1" x14ac:dyDescent="0.25">
      <c r="A263" s="119"/>
      <c r="B263" s="42">
        <v>14</v>
      </c>
      <c r="C263" s="43" t="s">
        <v>1014</v>
      </c>
      <c r="D263" s="43" t="s">
        <v>802</v>
      </c>
      <c r="E263" s="46"/>
      <c r="F263" s="45">
        <v>2100</v>
      </c>
      <c r="G263" s="46"/>
      <c r="H263" s="47">
        <v>0</v>
      </c>
      <c r="I263" s="48">
        <f t="shared" si="13"/>
        <v>2100</v>
      </c>
      <c r="J263" s="49">
        <f>F263*1000</f>
        <v>2100000</v>
      </c>
      <c r="K263" s="50">
        <v>0</v>
      </c>
    </row>
    <row r="264" spans="1:11" ht="23.25" customHeight="1" x14ac:dyDescent="0.25">
      <c r="A264" s="119"/>
      <c r="B264" s="42">
        <v>15</v>
      </c>
      <c r="C264" s="43" t="s">
        <v>1015</v>
      </c>
      <c r="D264" s="43" t="s">
        <v>802</v>
      </c>
      <c r="E264" s="46"/>
      <c r="F264" s="45">
        <v>3000</v>
      </c>
      <c r="G264" s="46"/>
      <c r="H264" s="47">
        <v>0</v>
      </c>
      <c r="I264" s="48">
        <f t="shared" si="13"/>
        <v>3000</v>
      </c>
      <c r="J264" s="49">
        <f>F264*1000</f>
        <v>3000000</v>
      </c>
      <c r="K264" s="50">
        <v>0</v>
      </c>
    </row>
    <row r="265" spans="1:11" ht="23.25" customHeight="1" x14ac:dyDescent="0.25">
      <c r="A265" s="119"/>
      <c r="B265" s="42">
        <v>16</v>
      </c>
      <c r="C265" s="43" t="s">
        <v>1016</v>
      </c>
      <c r="D265" s="43" t="s">
        <v>903</v>
      </c>
      <c r="E265" s="46"/>
      <c r="F265" s="47">
        <v>0</v>
      </c>
      <c r="G265" s="46"/>
      <c r="H265" s="47">
        <v>0</v>
      </c>
      <c r="I265" s="51">
        <v>0</v>
      </c>
      <c r="J265" s="50">
        <v>0</v>
      </c>
      <c r="K265" s="50">
        <v>0</v>
      </c>
    </row>
    <row r="266" spans="1:11" ht="23.25" customHeight="1" x14ac:dyDescent="0.25">
      <c r="A266" s="119"/>
      <c r="B266" s="42">
        <v>17</v>
      </c>
      <c r="C266" s="43" t="s">
        <v>1017</v>
      </c>
      <c r="D266" s="43" t="s">
        <v>802</v>
      </c>
      <c r="E266" s="46"/>
      <c r="F266" s="45">
        <v>3000</v>
      </c>
      <c r="G266" s="46"/>
      <c r="H266" s="45">
        <v>750</v>
      </c>
      <c r="I266" s="48">
        <f t="shared" si="13"/>
        <v>3750</v>
      </c>
      <c r="J266" s="49">
        <f>F266*1000</f>
        <v>3000000</v>
      </c>
      <c r="K266" s="49">
        <f>H266*1000</f>
        <v>750000</v>
      </c>
    </row>
    <row r="267" spans="1:11" ht="23.25" customHeight="1" x14ac:dyDescent="0.25">
      <c r="A267" s="119"/>
      <c r="B267" s="42">
        <v>18</v>
      </c>
      <c r="C267" s="43" t="s">
        <v>1018</v>
      </c>
      <c r="D267" s="43" t="s">
        <v>802</v>
      </c>
      <c r="E267" s="46"/>
      <c r="F267" s="45">
        <v>1050</v>
      </c>
      <c r="G267" s="46"/>
      <c r="H267" s="45">
        <v>525</v>
      </c>
      <c r="I267" s="48">
        <f t="shared" si="13"/>
        <v>1575</v>
      </c>
      <c r="J267" s="49">
        <f>F267*1000</f>
        <v>1050000</v>
      </c>
      <c r="K267" s="49">
        <f>H267*1000</f>
        <v>525000</v>
      </c>
    </row>
    <row r="268" spans="1:11" ht="23.25" customHeight="1" x14ac:dyDescent="0.25">
      <c r="A268" s="119"/>
      <c r="B268" s="42">
        <v>19</v>
      </c>
      <c r="C268" s="43" t="s">
        <v>1019</v>
      </c>
      <c r="D268" s="43" t="s">
        <v>802</v>
      </c>
      <c r="E268" s="46"/>
      <c r="F268" s="45">
        <v>1500</v>
      </c>
      <c r="G268" s="46"/>
      <c r="H268" s="45">
        <v>3750</v>
      </c>
      <c r="I268" s="48">
        <f t="shared" si="13"/>
        <v>5250</v>
      </c>
      <c r="J268" s="49">
        <f>F268*1000</f>
        <v>1500000</v>
      </c>
      <c r="K268" s="49">
        <f>H268*1000</f>
        <v>3750000</v>
      </c>
    </row>
    <row r="269" spans="1:11" ht="23.25" customHeight="1" x14ac:dyDescent="0.25">
      <c r="A269" s="119"/>
      <c r="B269" s="42">
        <v>20</v>
      </c>
      <c r="C269" s="43" t="s">
        <v>1020</v>
      </c>
      <c r="D269" s="43" t="s">
        <v>800</v>
      </c>
      <c r="E269" s="46"/>
      <c r="F269" s="45">
        <v>15000</v>
      </c>
      <c r="G269" s="46"/>
      <c r="H269" s="45">
        <v>3750</v>
      </c>
      <c r="I269" s="48">
        <f t="shared" si="13"/>
        <v>18750</v>
      </c>
      <c r="J269" s="49">
        <f>F269*700</f>
        <v>10500000</v>
      </c>
      <c r="K269" s="49">
        <f>H269*700</f>
        <v>2625000</v>
      </c>
    </row>
    <row r="270" spans="1:11" ht="23.25" customHeight="1" x14ac:dyDescent="0.25">
      <c r="A270" s="119"/>
      <c r="B270" s="42">
        <v>21</v>
      </c>
      <c r="C270" s="43" t="s">
        <v>1020</v>
      </c>
      <c r="D270" s="43" t="s">
        <v>802</v>
      </c>
      <c r="E270" s="46"/>
      <c r="F270" s="45">
        <v>13320</v>
      </c>
      <c r="G270" s="54"/>
      <c r="H270" s="55">
        <v>16537.5</v>
      </c>
      <c r="I270" s="48">
        <f>F270+H270</f>
        <v>29857.5</v>
      </c>
      <c r="J270" s="49">
        <f>F270*1000</f>
        <v>13320000</v>
      </c>
      <c r="K270" s="56">
        <f>H270*1000</f>
        <v>16537500</v>
      </c>
    </row>
    <row r="271" spans="1:11" ht="23.25" customHeight="1" x14ac:dyDescent="0.25">
      <c r="A271" s="119"/>
      <c r="B271" s="42">
        <v>22</v>
      </c>
      <c r="C271" s="43" t="s">
        <v>1011</v>
      </c>
      <c r="D271" s="43" t="s">
        <v>802</v>
      </c>
      <c r="E271" s="46"/>
      <c r="F271" s="45">
        <v>4000</v>
      </c>
      <c r="G271" s="46"/>
      <c r="H271" s="45">
        <v>4000</v>
      </c>
      <c r="I271" s="48">
        <f t="shared" si="13"/>
        <v>8000</v>
      </c>
      <c r="J271" s="49">
        <f>F271*1000</f>
        <v>4000000</v>
      </c>
      <c r="K271" s="49">
        <f>H271*1000</f>
        <v>4000000</v>
      </c>
    </row>
    <row r="272" spans="1:11" ht="23.25" customHeight="1" x14ac:dyDescent="0.25">
      <c r="A272" s="119"/>
      <c r="B272" s="42">
        <v>23</v>
      </c>
      <c r="C272" s="43" t="s">
        <v>1011</v>
      </c>
      <c r="D272" s="43" t="s">
        <v>802</v>
      </c>
      <c r="E272" s="46"/>
      <c r="F272" s="45">
        <v>4000</v>
      </c>
      <c r="G272" s="46"/>
      <c r="H272" s="47">
        <v>0</v>
      </c>
      <c r="I272" s="48">
        <f t="shared" si="13"/>
        <v>4000</v>
      </c>
      <c r="J272" s="49">
        <f>F272*1000</f>
        <v>4000000</v>
      </c>
      <c r="K272" s="50">
        <v>0</v>
      </c>
    </row>
    <row r="273" spans="1:11" ht="23.25" customHeight="1" x14ac:dyDescent="0.25">
      <c r="A273" s="119"/>
      <c r="B273" s="42">
        <v>24</v>
      </c>
      <c r="C273" s="43" t="s">
        <v>1021</v>
      </c>
      <c r="D273" s="43" t="s">
        <v>802</v>
      </c>
      <c r="E273" s="46"/>
      <c r="F273" s="45">
        <v>2500</v>
      </c>
      <c r="G273" s="46"/>
      <c r="H273" s="47">
        <v>0</v>
      </c>
      <c r="I273" s="48">
        <f t="shared" si="13"/>
        <v>2500</v>
      </c>
      <c r="J273" s="49">
        <f>F273*1000</f>
        <v>2500000</v>
      </c>
      <c r="K273" s="50">
        <v>0</v>
      </c>
    </row>
    <row r="274" spans="1:11" ht="23.25" customHeight="1" x14ac:dyDescent="0.25">
      <c r="A274" s="119"/>
      <c r="B274" s="42">
        <v>25</v>
      </c>
      <c r="C274" s="43" t="s">
        <v>1022</v>
      </c>
      <c r="D274" s="43" t="s">
        <v>802</v>
      </c>
      <c r="E274" s="46"/>
      <c r="F274" s="45">
        <v>3197</v>
      </c>
      <c r="G274" s="54"/>
      <c r="H274" s="55">
        <v>799.25</v>
      </c>
      <c r="I274" s="48">
        <f t="shared" si="13"/>
        <v>3996.25</v>
      </c>
      <c r="J274" s="49">
        <f>F274*1000</f>
        <v>3197000</v>
      </c>
      <c r="K274" s="56">
        <f>H274*1000</f>
        <v>799250</v>
      </c>
    </row>
    <row r="275" spans="1:11" ht="23.25" customHeight="1" x14ac:dyDescent="0.25">
      <c r="A275" s="119"/>
      <c r="B275" s="42">
        <v>26</v>
      </c>
      <c r="C275" s="43" t="s">
        <v>1023</v>
      </c>
      <c r="D275" s="43" t="s">
        <v>802</v>
      </c>
      <c r="E275" s="46"/>
      <c r="F275" s="47">
        <v>0</v>
      </c>
      <c r="G275" s="46"/>
      <c r="H275" s="47">
        <v>0</v>
      </c>
      <c r="I275" s="51">
        <v>0</v>
      </c>
      <c r="J275" s="50">
        <v>0</v>
      </c>
      <c r="K275" s="50">
        <v>0</v>
      </c>
    </row>
    <row r="276" spans="1:11" ht="23.25" customHeight="1" x14ac:dyDescent="0.25">
      <c r="A276" s="119"/>
      <c r="B276" s="42">
        <v>27</v>
      </c>
      <c r="C276" s="43" t="s">
        <v>1024</v>
      </c>
      <c r="D276" s="43" t="s">
        <v>802</v>
      </c>
      <c r="E276" s="46"/>
      <c r="F276" s="45"/>
      <c r="G276" s="46"/>
      <c r="H276" s="45"/>
      <c r="I276" s="51">
        <v>0</v>
      </c>
      <c r="J276" s="50">
        <v>0</v>
      </c>
      <c r="K276" s="50">
        <v>0</v>
      </c>
    </row>
    <row r="277" spans="1:11" ht="23.25" customHeight="1" x14ac:dyDescent="0.25">
      <c r="A277" s="119"/>
      <c r="B277" s="42">
        <v>28</v>
      </c>
      <c r="C277" s="43" t="s">
        <v>1025</v>
      </c>
      <c r="D277" s="43" t="s">
        <v>802</v>
      </c>
      <c r="E277" s="46"/>
      <c r="F277" s="45">
        <v>1815</v>
      </c>
      <c r="G277" s="46"/>
      <c r="H277" s="45">
        <v>1815</v>
      </c>
      <c r="I277" s="48">
        <f t="shared" si="13"/>
        <v>3630</v>
      </c>
      <c r="J277" s="49">
        <f>F277*1000</f>
        <v>1815000</v>
      </c>
      <c r="K277" s="49">
        <f>H277*1000</f>
        <v>1815000</v>
      </c>
    </row>
    <row r="278" spans="1:11" ht="23.25" customHeight="1" x14ac:dyDescent="0.25">
      <c r="A278" s="119"/>
      <c r="B278" s="42">
        <v>29</v>
      </c>
      <c r="C278" s="43" t="s">
        <v>1026</v>
      </c>
      <c r="D278" s="43" t="s">
        <v>880</v>
      </c>
      <c r="E278" s="46"/>
      <c r="F278" s="47">
        <v>0</v>
      </c>
      <c r="G278" s="46"/>
      <c r="H278" s="47">
        <v>0</v>
      </c>
      <c r="I278" s="51">
        <v>0</v>
      </c>
      <c r="J278" s="50">
        <v>0</v>
      </c>
      <c r="K278" s="50">
        <v>0</v>
      </c>
    </row>
    <row r="279" spans="1:11" ht="23.25" customHeight="1" x14ac:dyDescent="0.25">
      <c r="A279" s="119"/>
      <c r="B279" s="42">
        <v>30</v>
      </c>
      <c r="C279" s="43" t="s">
        <v>1027</v>
      </c>
      <c r="D279" s="43" t="s">
        <v>800</v>
      </c>
      <c r="E279" s="46"/>
      <c r="F279" s="47">
        <v>0</v>
      </c>
      <c r="G279" s="46"/>
      <c r="H279" s="47">
        <v>0</v>
      </c>
      <c r="I279" s="51">
        <v>0</v>
      </c>
      <c r="J279" s="50">
        <v>0</v>
      </c>
      <c r="K279" s="50">
        <v>0</v>
      </c>
    </row>
    <row r="280" spans="1:11" ht="23.25" customHeight="1" x14ac:dyDescent="0.25">
      <c r="A280" s="119"/>
      <c r="B280" s="42">
        <v>31</v>
      </c>
      <c r="C280" s="43" t="s">
        <v>1028</v>
      </c>
      <c r="D280" s="43" t="s">
        <v>802</v>
      </c>
      <c r="E280" s="46"/>
      <c r="F280" s="45">
        <v>6000</v>
      </c>
      <c r="G280" s="46"/>
      <c r="H280" s="47">
        <v>0</v>
      </c>
      <c r="I280" s="48">
        <f t="shared" si="13"/>
        <v>6000</v>
      </c>
      <c r="J280" s="49">
        <f>F280*1000</f>
        <v>6000000</v>
      </c>
      <c r="K280" s="50">
        <v>0</v>
      </c>
    </row>
    <row r="281" spans="1:11" ht="23.25" customHeight="1" x14ac:dyDescent="0.25">
      <c r="A281" s="119"/>
      <c r="B281" s="42">
        <v>32</v>
      </c>
      <c r="C281" s="43" t="s">
        <v>1029</v>
      </c>
      <c r="D281" s="43" t="s">
        <v>807</v>
      </c>
      <c r="E281" s="46"/>
      <c r="F281" s="45">
        <v>10100</v>
      </c>
      <c r="G281" s="46"/>
      <c r="H281" s="45">
        <v>10100</v>
      </c>
      <c r="I281" s="48">
        <f t="shared" si="13"/>
        <v>20200</v>
      </c>
      <c r="J281" s="49">
        <f>F281*700</f>
        <v>7070000</v>
      </c>
      <c r="K281" s="49">
        <f>H281*700</f>
        <v>7070000</v>
      </c>
    </row>
    <row r="282" spans="1:11" ht="23.25" customHeight="1" x14ac:dyDescent="0.25">
      <c r="A282" s="119"/>
      <c r="B282" s="42">
        <v>33</v>
      </c>
      <c r="C282" s="43" t="s">
        <v>1030</v>
      </c>
      <c r="D282" s="43" t="s">
        <v>800</v>
      </c>
      <c r="E282" s="46"/>
      <c r="F282" s="45">
        <v>5000</v>
      </c>
      <c r="G282" s="46"/>
      <c r="H282" s="47">
        <v>0</v>
      </c>
      <c r="I282" s="48">
        <f t="shared" si="13"/>
        <v>5000</v>
      </c>
      <c r="J282" s="49">
        <f>F282*700</f>
        <v>3500000</v>
      </c>
      <c r="K282" s="50">
        <v>0</v>
      </c>
    </row>
    <row r="283" spans="1:11" ht="23.25" customHeight="1" x14ac:dyDescent="0.25">
      <c r="A283" s="119"/>
      <c r="B283" s="42">
        <v>34</v>
      </c>
      <c r="C283" s="43" t="s">
        <v>1031</v>
      </c>
      <c r="D283" s="43" t="s">
        <v>802</v>
      </c>
      <c r="E283" s="46"/>
      <c r="F283" s="47">
        <v>0</v>
      </c>
      <c r="G283" s="46"/>
      <c r="H283" s="47">
        <v>0</v>
      </c>
      <c r="I283" s="51">
        <v>0</v>
      </c>
      <c r="J283" s="50">
        <v>0</v>
      </c>
      <c r="K283" s="50">
        <v>0</v>
      </c>
    </row>
    <row r="284" spans="1:11" ht="23.25" customHeight="1" x14ac:dyDescent="0.25">
      <c r="A284" s="119"/>
      <c r="B284" s="42">
        <v>35</v>
      </c>
      <c r="C284" s="43" t="s">
        <v>1032</v>
      </c>
      <c r="D284" s="43" t="s">
        <v>747</v>
      </c>
      <c r="E284" s="46"/>
      <c r="F284" s="45">
        <v>1000</v>
      </c>
      <c r="G284" s="46"/>
      <c r="H284" s="47">
        <v>0</v>
      </c>
      <c r="I284" s="48">
        <f t="shared" si="13"/>
        <v>1000</v>
      </c>
      <c r="J284" s="49">
        <f>F284*700</f>
        <v>700000</v>
      </c>
      <c r="K284" s="50">
        <v>0</v>
      </c>
    </row>
    <row r="285" spans="1:11" ht="23.25" customHeight="1" x14ac:dyDescent="0.25">
      <c r="A285" s="119"/>
      <c r="B285" s="42">
        <v>36</v>
      </c>
      <c r="C285" s="43" t="s">
        <v>1033</v>
      </c>
      <c r="D285" s="43" t="s">
        <v>802</v>
      </c>
      <c r="E285" s="46"/>
      <c r="F285" s="47">
        <v>0</v>
      </c>
      <c r="G285" s="46"/>
      <c r="H285" s="47">
        <v>0</v>
      </c>
      <c r="I285" s="51">
        <v>0</v>
      </c>
      <c r="J285" s="50">
        <v>0</v>
      </c>
      <c r="K285" s="50">
        <v>0</v>
      </c>
    </row>
    <row r="286" spans="1:11" ht="23.25" customHeight="1" x14ac:dyDescent="0.25">
      <c r="A286" s="119"/>
      <c r="B286" s="42">
        <v>37</v>
      </c>
      <c r="C286" s="43" t="s">
        <v>1034</v>
      </c>
      <c r="D286" s="43" t="s">
        <v>802</v>
      </c>
      <c r="E286" s="46"/>
      <c r="F286" s="45">
        <v>1680</v>
      </c>
      <c r="G286" s="46"/>
      <c r="H286" s="45">
        <v>1680</v>
      </c>
      <c r="I286" s="48">
        <f t="shared" si="13"/>
        <v>3360</v>
      </c>
      <c r="J286" s="49">
        <f t="shared" ref="J286:J293" si="14">F286*1000</f>
        <v>1680000</v>
      </c>
      <c r="K286" s="49">
        <f t="shared" ref="K286:K292" si="15">H286*1000</f>
        <v>1680000</v>
      </c>
    </row>
    <row r="287" spans="1:11" ht="23.25" customHeight="1" x14ac:dyDescent="0.25">
      <c r="A287" s="119"/>
      <c r="B287" s="42">
        <v>38</v>
      </c>
      <c r="C287" s="43" t="s">
        <v>1035</v>
      </c>
      <c r="D287" s="43" t="s">
        <v>802</v>
      </c>
      <c r="E287" s="46"/>
      <c r="F287" s="45">
        <v>2520</v>
      </c>
      <c r="G287" s="46"/>
      <c r="H287" s="45">
        <v>2520</v>
      </c>
      <c r="I287" s="48">
        <f t="shared" si="13"/>
        <v>5040</v>
      </c>
      <c r="J287" s="49">
        <f t="shared" si="14"/>
        <v>2520000</v>
      </c>
      <c r="K287" s="49">
        <f t="shared" si="15"/>
        <v>2520000</v>
      </c>
    </row>
    <row r="288" spans="1:11" ht="23.25" customHeight="1" x14ac:dyDescent="0.25">
      <c r="A288" s="119"/>
      <c r="B288" s="42">
        <v>39</v>
      </c>
      <c r="C288" s="43" t="s">
        <v>1035</v>
      </c>
      <c r="D288" s="43" t="s">
        <v>802</v>
      </c>
      <c r="E288" s="46"/>
      <c r="F288" s="45">
        <v>2000</v>
      </c>
      <c r="G288" s="46"/>
      <c r="H288" s="45">
        <v>2000</v>
      </c>
      <c r="I288" s="48">
        <f t="shared" si="13"/>
        <v>4000</v>
      </c>
      <c r="J288" s="49">
        <f t="shared" si="14"/>
        <v>2000000</v>
      </c>
      <c r="K288" s="49">
        <f t="shared" si="15"/>
        <v>2000000</v>
      </c>
    </row>
    <row r="289" spans="1:11" ht="23.25" customHeight="1" x14ac:dyDescent="0.25">
      <c r="A289" s="119"/>
      <c r="B289" s="42">
        <v>40</v>
      </c>
      <c r="C289" s="43" t="s">
        <v>1036</v>
      </c>
      <c r="D289" s="43" t="s">
        <v>802</v>
      </c>
      <c r="E289" s="46"/>
      <c r="F289" s="45">
        <v>2000</v>
      </c>
      <c r="G289" s="46"/>
      <c r="H289" s="45">
        <v>2000</v>
      </c>
      <c r="I289" s="48">
        <f t="shared" si="13"/>
        <v>4000</v>
      </c>
      <c r="J289" s="49">
        <f t="shared" si="14"/>
        <v>2000000</v>
      </c>
      <c r="K289" s="49">
        <f t="shared" si="15"/>
        <v>2000000</v>
      </c>
    </row>
    <row r="290" spans="1:11" ht="23.25" customHeight="1" x14ac:dyDescent="0.25">
      <c r="A290" s="119"/>
      <c r="B290" s="42">
        <v>41</v>
      </c>
      <c r="C290" s="43" t="s">
        <v>1037</v>
      </c>
      <c r="D290" s="43" t="s">
        <v>802</v>
      </c>
      <c r="E290" s="46"/>
      <c r="F290" s="45">
        <v>1500</v>
      </c>
      <c r="G290" s="46"/>
      <c r="H290" s="45">
        <v>1500</v>
      </c>
      <c r="I290" s="48">
        <f t="shared" si="13"/>
        <v>3000</v>
      </c>
      <c r="J290" s="49">
        <f t="shared" si="14"/>
        <v>1500000</v>
      </c>
      <c r="K290" s="49">
        <f t="shared" si="15"/>
        <v>1500000</v>
      </c>
    </row>
    <row r="291" spans="1:11" ht="23.25" customHeight="1" x14ac:dyDescent="0.25">
      <c r="A291" s="119"/>
      <c r="B291" s="42">
        <v>42</v>
      </c>
      <c r="C291" s="43" t="s">
        <v>1038</v>
      </c>
      <c r="D291" s="43" t="s">
        <v>802</v>
      </c>
      <c r="E291" s="46"/>
      <c r="F291" s="45">
        <v>1500</v>
      </c>
      <c r="G291" s="46"/>
      <c r="H291" s="45">
        <v>1500</v>
      </c>
      <c r="I291" s="48">
        <f t="shared" si="13"/>
        <v>3000</v>
      </c>
      <c r="J291" s="49">
        <f t="shared" si="14"/>
        <v>1500000</v>
      </c>
      <c r="K291" s="49">
        <f t="shared" si="15"/>
        <v>1500000</v>
      </c>
    </row>
    <row r="292" spans="1:11" ht="23.25" customHeight="1" x14ac:dyDescent="0.25">
      <c r="A292" s="119"/>
      <c r="B292" s="42">
        <v>43</v>
      </c>
      <c r="C292" s="43" t="s">
        <v>1039</v>
      </c>
      <c r="D292" s="43" t="s">
        <v>802</v>
      </c>
      <c r="E292" s="46"/>
      <c r="F292" s="45">
        <v>1001</v>
      </c>
      <c r="G292" s="46"/>
      <c r="H292" s="45">
        <v>1001</v>
      </c>
      <c r="I292" s="48">
        <f t="shared" si="13"/>
        <v>2002</v>
      </c>
      <c r="J292" s="49">
        <f t="shared" si="14"/>
        <v>1001000</v>
      </c>
      <c r="K292" s="49">
        <f t="shared" si="15"/>
        <v>1001000</v>
      </c>
    </row>
    <row r="293" spans="1:11" ht="23.25" customHeight="1" x14ac:dyDescent="0.25">
      <c r="A293" s="119"/>
      <c r="B293" s="42">
        <v>44</v>
      </c>
      <c r="C293" s="43" t="s">
        <v>1040</v>
      </c>
      <c r="D293" s="43" t="s">
        <v>802</v>
      </c>
      <c r="E293" s="46"/>
      <c r="F293" s="45">
        <v>1000</v>
      </c>
      <c r="G293" s="46"/>
      <c r="H293" s="47">
        <v>0</v>
      </c>
      <c r="I293" s="48">
        <f t="shared" si="13"/>
        <v>1000</v>
      </c>
      <c r="J293" s="49">
        <f t="shared" si="14"/>
        <v>1000000</v>
      </c>
      <c r="K293" s="50">
        <v>0</v>
      </c>
    </row>
    <row r="294" spans="1:11" ht="23.25" customHeight="1" x14ac:dyDescent="0.25">
      <c r="A294" s="119"/>
      <c r="B294" s="42">
        <v>45</v>
      </c>
      <c r="C294" s="43" t="s">
        <v>1041</v>
      </c>
      <c r="D294" s="43" t="s">
        <v>802</v>
      </c>
      <c r="E294" s="46"/>
      <c r="F294" s="47">
        <v>0</v>
      </c>
      <c r="G294" s="46"/>
      <c r="H294" s="47">
        <v>0</v>
      </c>
      <c r="I294" s="51">
        <v>0</v>
      </c>
      <c r="J294" s="50">
        <v>0</v>
      </c>
      <c r="K294" s="50">
        <v>0</v>
      </c>
    </row>
    <row r="295" spans="1:11" ht="23.25" customHeight="1" x14ac:dyDescent="0.25">
      <c r="A295" s="119"/>
      <c r="B295" s="42">
        <v>46</v>
      </c>
      <c r="C295" s="43" t="s">
        <v>1042</v>
      </c>
      <c r="D295" s="43" t="s">
        <v>880</v>
      </c>
      <c r="E295" s="46"/>
      <c r="F295" s="45">
        <v>1008</v>
      </c>
      <c r="G295" s="46"/>
      <c r="H295" s="45">
        <v>1008</v>
      </c>
      <c r="I295" s="48">
        <f t="shared" si="13"/>
        <v>2016</v>
      </c>
      <c r="J295" s="49">
        <f>F295*700</f>
        <v>705600</v>
      </c>
      <c r="K295" s="49">
        <f>H295*700</f>
        <v>705600</v>
      </c>
    </row>
    <row r="296" spans="1:11" ht="23.25" customHeight="1" x14ac:dyDescent="0.25">
      <c r="A296" s="119"/>
      <c r="B296" s="42">
        <v>47</v>
      </c>
      <c r="C296" s="43" t="s">
        <v>1043</v>
      </c>
      <c r="D296" s="43" t="s">
        <v>880</v>
      </c>
      <c r="E296" s="46"/>
      <c r="F296" s="45">
        <v>1012</v>
      </c>
      <c r="G296" s="46"/>
      <c r="H296" s="45">
        <v>1012</v>
      </c>
      <c r="I296" s="48">
        <f t="shared" si="13"/>
        <v>2024</v>
      </c>
      <c r="J296" s="49">
        <f>F296*700</f>
        <v>708400</v>
      </c>
      <c r="K296" s="49">
        <f>H296*700</f>
        <v>708400</v>
      </c>
    </row>
    <row r="297" spans="1:11" ht="23.25" customHeight="1" x14ac:dyDescent="0.25">
      <c r="A297" s="119"/>
      <c r="B297" s="42">
        <v>48</v>
      </c>
      <c r="C297" s="43" t="s">
        <v>1044</v>
      </c>
      <c r="D297" s="43" t="s">
        <v>802</v>
      </c>
      <c r="E297" s="46"/>
      <c r="F297" s="47">
        <v>0</v>
      </c>
      <c r="G297" s="46"/>
      <c r="H297" s="45">
        <v>1827</v>
      </c>
      <c r="I297" s="48">
        <f t="shared" si="13"/>
        <v>1827</v>
      </c>
      <c r="J297" s="50">
        <v>0</v>
      </c>
      <c r="K297" s="49">
        <f>H297*1000</f>
        <v>1827000</v>
      </c>
    </row>
    <row r="298" spans="1:11" ht="23.25" customHeight="1" x14ac:dyDescent="0.25">
      <c r="A298" s="119"/>
      <c r="B298" s="42">
        <v>49</v>
      </c>
      <c r="C298" s="43" t="s">
        <v>1045</v>
      </c>
      <c r="D298" s="43" t="s">
        <v>802</v>
      </c>
      <c r="E298" s="46"/>
      <c r="F298" s="45">
        <v>1827</v>
      </c>
      <c r="G298" s="46"/>
      <c r="H298" s="45">
        <v>1827</v>
      </c>
      <c r="I298" s="48">
        <f t="shared" si="13"/>
        <v>3654</v>
      </c>
      <c r="J298" s="49">
        <f>F298*1000</f>
        <v>1827000</v>
      </c>
      <c r="K298" s="49">
        <f>H298*1000</f>
        <v>1827000</v>
      </c>
    </row>
    <row r="299" spans="1:11" ht="23.25" customHeight="1" x14ac:dyDescent="0.25">
      <c r="A299" s="119"/>
      <c r="B299" s="42">
        <v>50</v>
      </c>
      <c r="C299" s="43" t="s">
        <v>1046</v>
      </c>
      <c r="D299" s="43" t="s">
        <v>807</v>
      </c>
      <c r="E299" s="46"/>
      <c r="F299" s="45">
        <v>8000</v>
      </c>
      <c r="G299" s="46"/>
      <c r="H299" s="45">
        <v>8000</v>
      </c>
      <c r="I299" s="48">
        <f t="shared" si="13"/>
        <v>16000</v>
      </c>
      <c r="J299" s="49">
        <f>F299*700</f>
        <v>5600000</v>
      </c>
      <c r="K299" s="49">
        <f>H299*700</f>
        <v>5600000</v>
      </c>
    </row>
    <row r="300" spans="1:11" ht="23.25" customHeight="1" x14ac:dyDescent="0.25">
      <c r="A300" s="119"/>
      <c r="B300" s="42">
        <v>51</v>
      </c>
      <c r="C300" s="43" t="s">
        <v>1047</v>
      </c>
      <c r="D300" s="43" t="s">
        <v>802</v>
      </c>
      <c r="E300" s="46"/>
      <c r="F300" s="47">
        <v>0</v>
      </c>
      <c r="G300" s="46"/>
      <c r="H300" s="45">
        <v>20000</v>
      </c>
      <c r="I300" s="48">
        <f t="shared" si="13"/>
        <v>20000</v>
      </c>
      <c r="J300" s="50">
        <v>0</v>
      </c>
      <c r="K300" s="49">
        <f>H300*1000</f>
        <v>20000000</v>
      </c>
    </row>
    <row r="301" spans="1:11" ht="23.25" customHeight="1" x14ac:dyDescent="0.25">
      <c r="A301" s="119"/>
      <c r="B301" s="42">
        <v>52</v>
      </c>
      <c r="C301" s="43" t="s">
        <v>1047</v>
      </c>
      <c r="D301" s="43" t="s">
        <v>800</v>
      </c>
      <c r="E301" s="46"/>
      <c r="F301" s="47">
        <v>0</v>
      </c>
      <c r="G301" s="46"/>
      <c r="H301" s="45">
        <v>5700</v>
      </c>
      <c r="I301" s="48">
        <f t="shared" si="13"/>
        <v>5700</v>
      </c>
      <c r="J301" s="50">
        <v>0</v>
      </c>
      <c r="K301" s="49">
        <f>H301*700</f>
        <v>3990000</v>
      </c>
    </row>
    <row r="302" spans="1:11" ht="23.25" customHeight="1" x14ac:dyDescent="0.25">
      <c r="A302" s="119"/>
      <c r="B302" s="42">
        <v>53</v>
      </c>
      <c r="C302" s="43" t="s">
        <v>1048</v>
      </c>
      <c r="D302" s="43" t="s">
        <v>802</v>
      </c>
      <c r="E302" s="46"/>
      <c r="F302" s="45">
        <v>45150</v>
      </c>
      <c r="G302" s="46"/>
      <c r="H302" s="45">
        <v>60200</v>
      </c>
      <c r="I302" s="48">
        <f t="shared" si="13"/>
        <v>105350</v>
      </c>
      <c r="J302" s="49">
        <f>F302*1000</f>
        <v>45150000</v>
      </c>
      <c r="K302" s="49">
        <f>H302*1000</f>
        <v>60200000</v>
      </c>
    </row>
    <row r="303" spans="1:11" ht="23.25" customHeight="1" x14ac:dyDescent="0.25">
      <c r="A303" s="119"/>
      <c r="B303" s="42">
        <v>54</v>
      </c>
      <c r="C303" s="43" t="s">
        <v>1048</v>
      </c>
      <c r="D303" s="43" t="s">
        <v>800</v>
      </c>
      <c r="E303" s="46"/>
      <c r="F303" s="45">
        <v>15678</v>
      </c>
      <c r="G303" s="46"/>
      <c r="H303" s="45">
        <v>19320</v>
      </c>
      <c r="I303" s="48">
        <f t="shared" si="13"/>
        <v>34998</v>
      </c>
      <c r="J303" s="49">
        <f>F303*700</f>
        <v>10974600</v>
      </c>
      <c r="K303" s="49">
        <f>H303*700</f>
        <v>13524000</v>
      </c>
    </row>
    <row r="304" spans="1:11" ht="23.25" customHeight="1" x14ac:dyDescent="0.25">
      <c r="A304" s="119"/>
      <c r="B304" s="42">
        <v>55</v>
      </c>
      <c r="C304" s="43" t="s">
        <v>1048</v>
      </c>
      <c r="D304" s="43" t="s">
        <v>800</v>
      </c>
      <c r="E304" s="46"/>
      <c r="F304" s="45">
        <v>34200</v>
      </c>
      <c r="G304" s="46"/>
      <c r="H304" s="45">
        <v>45600</v>
      </c>
      <c r="I304" s="48">
        <f t="shared" si="13"/>
        <v>79800</v>
      </c>
      <c r="J304" s="49">
        <f>F304*700</f>
        <v>23940000</v>
      </c>
      <c r="K304" s="49">
        <f>H304*700</f>
        <v>31920000</v>
      </c>
    </row>
    <row r="305" spans="1:11" ht="23.25" customHeight="1" x14ac:dyDescent="0.25">
      <c r="A305" s="119"/>
      <c r="B305" s="42">
        <v>56</v>
      </c>
      <c r="C305" s="43" t="s">
        <v>1049</v>
      </c>
      <c r="D305" s="43" t="s">
        <v>802</v>
      </c>
      <c r="E305" s="46"/>
      <c r="F305" s="47">
        <v>0</v>
      </c>
      <c r="G305" s="46"/>
      <c r="H305" s="47">
        <v>0</v>
      </c>
      <c r="I305" s="51">
        <v>0</v>
      </c>
      <c r="J305" s="50">
        <v>0</v>
      </c>
      <c r="K305" s="50">
        <v>0</v>
      </c>
    </row>
    <row r="306" spans="1:11" ht="23.25" customHeight="1" x14ac:dyDescent="0.25">
      <c r="A306" s="119"/>
      <c r="B306" s="42">
        <v>57</v>
      </c>
      <c r="C306" s="43" t="s">
        <v>1050</v>
      </c>
      <c r="D306" s="43" t="s">
        <v>802</v>
      </c>
      <c r="E306" s="44"/>
      <c r="F306" s="47">
        <v>0</v>
      </c>
      <c r="G306" s="46"/>
      <c r="H306" s="47">
        <v>0</v>
      </c>
      <c r="I306" s="51">
        <v>0</v>
      </c>
      <c r="J306" s="50">
        <v>0</v>
      </c>
      <c r="K306" s="50">
        <v>0</v>
      </c>
    </row>
    <row r="307" spans="1:11" ht="23.25" customHeight="1" x14ac:dyDescent="0.25">
      <c r="A307" s="119"/>
      <c r="B307" s="42">
        <v>58</v>
      </c>
      <c r="C307" s="43" t="s">
        <v>1051</v>
      </c>
      <c r="D307" s="43" t="s">
        <v>800</v>
      </c>
      <c r="E307" s="46"/>
      <c r="F307" s="45">
        <v>4000</v>
      </c>
      <c r="G307" s="46"/>
      <c r="H307" s="47">
        <v>0</v>
      </c>
      <c r="I307" s="48">
        <f t="shared" si="13"/>
        <v>4000</v>
      </c>
      <c r="J307" s="49">
        <f>F307*700</f>
        <v>2800000</v>
      </c>
      <c r="K307" s="50">
        <v>0</v>
      </c>
    </row>
    <row r="308" spans="1:11" ht="23.25" customHeight="1" x14ac:dyDescent="0.25">
      <c r="A308" s="119"/>
      <c r="B308" s="42">
        <v>59</v>
      </c>
      <c r="C308" s="43" t="s">
        <v>1051</v>
      </c>
      <c r="D308" s="43" t="s">
        <v>800</v>
      </c>
      <c r="E308" s="46"/>
      <c r="F308" s="45">
        <v>8000</v>
      </c>
      <c r="G308" s="46"/>
      <c r="H308" s="47">
        <v>0</v>
      </c>
      <c r="I308" s="48">
        <f t="shared" si="13"/>
        <v>8000</v>
      </c>
      <c r="J308" s="49">
        <f>F308*700</f>
        <v>5600000</v>
      </c>
      <c r="K308" s="50">
        <v>0</v>
      </c>
    </row>
    <row r="309" spans="1:11" ht="23.25" customHeight="1" x14ac:dyDescent="0.25">
      <c r="A309" s="119"/>
      <c r="B309" s="42">
        <v>60</v>
      </c>
      <c r="C309" s="43" t="s">
        <v>1052</v>
      </c>
      <c r="D309" s="43" t="s">
        <v>800</v>
      </c>
      <c r="E309" s="46"/>
      <c r="F309" s="45">
        <v>7520</v>
      </c>
      <c r="G309" s="46"/>
      <c r="H309" s="45">
        <v>15040</v>
      </c>
      <c r="I309" s="48">
        <f t="shared" si="13"/>
        <v>22560</v>
      </c>
      <c r="J309" s="49">
        <f>F309*700</f>
        <v>5264000</v>
      </c>
      <c r="K309" s="49">
        <f>H309*700</f>
        <v>10528000</v>
      </c>
    </row>
    <row r="310" spans="1:11" ht="23.25" customHeight="1" x14ac:dyDescent="0.25">
      <c r="A310" s="119"/>
      <c r="B310" s="42">
        <v>61</v>
      </c>
      <c r="C310" s="43" t="s">
        <v>1052</v>
      </c>
      <c r="D310" s="43" t="s">
        <v>802</v>
      </c>
      <c r="E310" s="46"/>
      <c r="F310" s="45">
        <v>15000</v>
      </c>
      <c r="G310" s="46"/>
      <c r="H310" s="45">
        <v>30000</v>
      </c>
      <c r="I310" s="48">
        <f t="shared" si="13"/>
        <v>45000</v>
      </c>
      <c r="J310" s="49">
        <f t="shared" ref="J310:J316" si="16">F310*1000</f>
        <v>15000000</v>
      </c>
      <c r="K310" s="49">
        <f>H310*1000</f>
        <v>30000000</v>
      </c>
    </row>
    <row r="311" spans="1:11" ht="23.25" customHeight="1" x14ac:dyDescent="0.25">
      <c r="A311" s="119"/>
      <c r="B311" s="42">
        <v>62</v>
      </c>
      <c r="C311" s="43" t="s">
        <v>1053</v>
      </c>
      <c r="D311" s="43" t="s">
        <v>802</v>
      </c>
      <c r="E311" s="46"/>
      <c r="F311" s="45">
        <v>2915</v>
      </c>
      <c r="G311" s="46"/>
      <c r="H311" s="47">
        <v>0</v>
      </c>
      <c r="I311" s="48">
        <f t="shared" si="13"/>
        <v>2915</v>
      </c>
      <c r="J311" s="49">
        <f t="shared" si="16"/>
        <v>2915000</v>
      </c>
      <c r="K311" s="50">
        <v>0</v>
      </c>
    </row>
    <row r="312" spans="1:11" ht="23.25" customHeight="1" x14ac:dyDescent="0.25">
      <c r="A312" s="119"/>
      <c r="B312" s="42">
        <v>63</v>
      </c>
      <c r="C312" s="43" t="s">
        <v>1054</v>
      </c>
      <c r="D312" s="43" t="s">
        <v>802</v>
      </c>
      <c r="E312" s="46"/>
      <c r="F312" s="45">
        <v>2079</v>
      </c>
      <c r="G312" s="46"/>
      <c r="H312" s="45">
        <v>2772</v>
      </c>
      <c r="I312" s="48">
        <f t="shared" si="13"/>
        <v>4851</v>
      </c>
      <c r="J312" s="49">
        <f t="shared" si="16"/>
        <v>2079000</v>
      </c>
      <c r="K312" s="49">
        <f>H312*1000</f>
        <v>2772000</v>
      </c>
    </row>
    <row r="313" spans="1:11" ht="23.25" customHeight="1" x14ac:dyDescent="0.25">
      <c r="A313" s="119"/>
      <c r="B313" s="42">
        <v>64</v>
      </c>
      <c r="C313" s="43" t="s">
        <v>1055</v>
      </c>
      <c r="D313" s="43" t="s">
        <v>802</v>
      </c>
      <c r="E313" s="46"/>
      <c r="F313" s="45">
        <v>2520</v>
      </c>
      <c r="G313" s="46"/>
      <c r="H313" s="45">
        <v>2520</v>
      </c>
      <c r="I313" s="48">
        <f t="shared" si="13"/>
        <v>5040</v>
      </c>
      <c r="J313" s="49">
        <f t="shared" si="16"/>
        <v>2520000</v>
      </c>
      <c r="K313" s="49">
        <f>H313*1000</f>
        <v>2520000</v>
      </c>
    </row>
    <row r="314" spans="1:11" ht="23.25" customHeight="1" x14ac:dyDescent="0.25">
      <c r="A314" s="119"/>
      <c r="B314" s="42">
        <v>65</v>
      </c>
      <c r="C314" s="43" t="s">
        <v>1056</v>
      </c>
      <c r="D314" s="43" t="s">
        <v>802</v>
      </c>
      <c r="E314" s="46"/>
      <c r="F314" s="45">
        <v>1500</v>
      </c>
      <c r="G314" s="46"/>
      <c r="H314" s="47">
        <v>0</v>
      </c>
      <c r="I314" s="48">
        <f t="shared" si="13"/>
        <v>1500</v>
      </c>
      <c r="J314" s="49">
        <f t="shared" si="16"/>
        <v>1500000</v>
      </c>
      <c r="K314" s="50">
        <v>0</v>
      </c>
    </row>
    <row r="315" spans="1:11" ht="23.25" customHeight="1" x14ac:dyDescent="0.25">
      <c r="A315" s="119"/>
      <c r="B315" s="42">
        <v>66</v>
      </c>
      <c r="C315" s="43" t="s">
        <v>1057</v>
      </c>
      <c r="D315" s="43" t="s">
        <v>802</v>
      </c>
      <c r="E315" s="46"/>
      <c r="F315" s="45">
        <v>3600</v>
      </c>
      <c r="G315" s="46"/>
      <c r="H315" s="45">
        <v>3600</v>
      </c>
      <c r="I315" s="48">
        <f t="shared" ref="I315:I378" si="17">F315+H315</f>
        <v>7200</v>
      </c>
      <c r="J315" s="49">
        <f t="shared" si="16"/>
        <v>3600000</v>
      </c>
      <c r="K315" s="49">
        <f>H315*1000</f>
        <v>3600000</v>
      </c>
    </row>
    <row r="316" spans="1:11" ht="23.25" customHeight="1" x14ac:dyDescent="0.25">
      <c r="A316" s="119"/>
      <c r="B316" s="42">
        <v>67</v>
      </c>
      <c r="C316" s="43" t="s">
        <v>1058</v>
      </c>
      <c r="D316" s="43" t="s">
        <v>802</v>
      </c>
      <c r="E316" s="46"/>
      <c r="F316" s="45">
        <v>1000</v>
      </c>
      <c r="G316" s="46"/>
      <c r="H316" s="45">
        <v>1000</v>
      </c>
      <c r="I316" s="48">
        <f t="shared" si="17"/>
        <v>2000</v>
      </c>
      <c r="J316" s="49">
        <f t="shared" si="16"/>
        <v>1000000</v>
      </c>
      <c r="K316" s="49">
        <f>H316*1000</f>
        <v>1000000</v>
      </c>
    </row>
    <row r="317" spans="1:11" ht="23.25" customHeight="1" x14ac:dyDescent="0.25">
      <c r="A317" s="119"/>
      <c r="B317" s="42">
        <v>68</v>
      </c>
      <c r="C317" s="43" t="s">
        <v>1059</v>
      </c>
      <c r="D317" s="43" t="s">
        <v>802</v>
      </c>
      <c r="E317" s="46"/>
      <c r="F317" s="47">
        <v>0</v>
      </c>
      <c r="G317" s="46"/>
      <c r="H317" s="47">
        <v>0</v>
      </c>
      <c r="I317" s="51">
        <v>0</v>
      </c>
      <c r="J317" s="50">
        <v>0</v>
      </c>
      <c r="K317" s="50">
        <v>0</v>
      </c>
    </row>
    <row r="318" spans="1:11" ht="23.25" customHeight="1" x14ac:dyDescent="0.25">
      <c r="A318" s="119"/>
      <c r="B318" s="42">
        <v>69</v>
      </c>
      <c r="C318" s="43" t="s">
        <v>1060</v>
      </c>
      <c r="D318" s="43" t="s">
        <v>802</v>
      </c>
      <c r="E318" s="46"/>
      <c r="F318" s="47">
        <v>0</v>
      </c>
      <c r="G318" s="46"/>
      <c r="H318" s="47">
        <v>0</v>
      </c>
      <c r="I318" s="51">
        <v>0</v>
      </c>
      <c r="J318" s="50">
        <v>0</v>
      </c>
      <c r="K318" s="50">
        <v>0</v>
      </c>
    </row>
    <row r="319" spans="1:11" ht="23.25" customHeight="1" x14ac:dyDescent="0.25">
      <c r="A319" s="119"/>
      <c r="B319" s="42">
        <v>70</v>
      </c>
      <c r="C319" s="43" t="s">
        <v>1061</v>
      </c>
      <c r="D319" s="43" t="s">
        <v>802</v>
      </c>
      <c r="E319" s="46"/>
      <c r="F319" s="47">
        <v>0</v>
      </c>
      <c r="G319" s="46"/>
      <c r="H319" s="47">
        <v>0</v>
      </c>
      <c r="I319" s="51">
        <v>0</v>
      </c>
      <c r="J319" s="50">
        <v>0</v>
      </c>
      <c r="K319" s="50">
        <v>0</v>
      </c>
    </row>
    <row r="320" spans="1:11" ht="23.25" customHeight="1" x14ac:dyDescent="0.25">
      <c r="A320" s="119"/>
      <c r="B320" s="42">
        <v>71</v>
      </c>
      <c r="C320" s="43" t="s">
        <v>1062</v>
      </c>
      <c r="D320" s="43" t="s">
        <v>802</v>
      </c>
      <c r="E320" s="46"/>
      <c r="F320" s="47">
        <v>0</v>
      </c>
      <c r="G320" s="46"/>
      <c r="H320" s="45">
        <v>1890</v>
      </c>
      <c r="I320" s="48">
        <f t="shared" si="17"/>
        <v>1890</v>
      </c>
      <c r="J320" s="50">
        <v>0</v>
      </c>
      <c r="K320" s="49">
        <f>H320*1000</f>
        <v>1890000</v>
      </c>
    </row>
    <row r="321" spans="1:11" ht="23.25" customHeight="1" x14ac:dyDescent="0.25">
      <c r="A321" s="119"/>
      <c r="B321" s="42">
        <v>72</v>
      </c>
      <c r="C321" s="43" t="s">
        <v>1063</v>
      </c>
      <c r="D321" s="43" t="s">
        <v>802</v>
      </c>
      <c r="E321" s="46"/>
      <c r="F321" s="47">
        <v>0</v>
      </c>
      <c r="G321" s="46"/>
      <c r="H321" s="47">
        <v>0</v>
      </c>
      <c r="I321" s="51">
        <v>0</v>
      </c>
      <c r="J321" s="50">
        <v>0</v>
      </c>
      <c r="K321" s="50">
        <v>0</v>
      </c>
    </row>
    <row r="322" spans="1:11" ht="23.25" customHeight="1" x14ac:dyDescent="0.25">
      <c r="A322" s="119"/>
      <c r="B322" s="42">
        <v>73</v>
      </c>
      <c r="C322" s="43" t="s">
        <v>1064</v>
      </c>
      <c r="D322" s="43" t="s">
        <v>802</v>
      </c>
      <c r="E322" s="44"/>
      <c r="F322" s="47">
        <v>0</v>
      </c>
      <c r="G322" s="46"/>
      <c r="H322" s="47">
        <v>0</v>
      </c>
      <c r="I322" s="51">
        <v>0</v>
      </c>
      <c r="J322" s="50">
        <v>0</v>
      </c>
      <c r="K322" s="50">
        <v>0</v>
      </c>
    </row>
    <row r="323" spans="1:11" ht="23.25" customHeight="1" x14ac:dyDescent="0.25">
      <c r="A323" s="119"/>
      <c r="B323" s="42">
        <v>74</v>
      </c>
      <c r="C323" s="43" t="s">
        <v>1065</v>
      </c>
      <c r="D323" s="43" t="s">
        <v>802</v>
      </c>
      <c r="E323" s="46"/>
      <c r="F323" s="45">
        <v>1931</v>
      </c>
      <c r="G323" s="46"/>
      <c r="H323" s="45">
        <v>1930</v>
      </c>
      <c r="I323" s="48">
        <f t="shared" si="17"/>
        <v>3861</v>
      </c>
      <c r="J323" s="49">
        <f>F323*1000</f>
        <v>1931000</v>
      </c>
      <c r="K323" s="49">
        <f>H323*1000</f>
        <v>1930000</v>
      </c>
    </row>
    <row r="324" spans="1:11" ht="23.25" customHeight="1" x14ac:dyDescent="0.25">
      <c r="A324" s="119"/>
      <c r="B324" s="42">
        <v>75</v>
      </c>
      <c r="C324" s="43" t="s">
        <v>1066</v>
      </c>
      <c r="D324" s="43" t="s">
        <v>802</v>
      </c>
      <c r="E324" s="46"/>
      <c r="F324" s="47">
        <v>0</v>
      </c>
      <c r="G324" s="46"/>
      <c r="H324" s="47">
        <v>0</v>
      </c>
      <c r="I324" s="51">
        <v>0</v>
      </c>
      <c r="J324" s="50">
        <v>0</v>
      </c>
      <c r="K324" s="50">
        <v>0</v>
      </c>
    </row>
    <row r="325" spans="1:11" ht="23.25" customHeight="1" x14ac:dyDescent="0.25">
      <c r="A325" s="119"/>
      <c r="B325" s="42">
        <v>76</v>
      </c>
      <c r="C325" s="43" t="s">
        <v>1067</v>
      </c>
      <c r="D325" s="43"/>
      <c r="E325" s="46"/>
      <c r="F325" s="47">
        <v>0</v>
      </c>
      <c r="G325" s="46"/>
      <c r="H325" s="47">
        <v>0</v>
      </c>
      <c r="I325" s="51">
        <v>0</v>
      </c>
      <c r="J325" s="50">
        <v>0</v>
      </c>
      <c r="K325" s="50">
        <v>0</v>
      </c>
    </row>
    <row r="326" spans="1:11" ht="23.25" customHeight="1" x14ac:dyDescent="0.25">
      <c r="A326" s="119"/>
      <c r="B326" s="42">
        <v>77</v>
      </c>
      <c r="C326" s="43" t="s">
        <v>1068</v>
      </c>
      <c r="D326" s="43" t="s">
        <v>802</v>
      </c>
      <c r="E326" s="46"/>
      <c r="F326" s="45">
        <v>2520</v>
      </c>
      <c r="G326" s="46"/>
      <c r="H326" s="45">
        <v>2520</v>
      </c>
      <c r="I326" s="48">
        <f t="shared" si="17"/>
        <v>5040</v>
      </c>
      <c r="J326" s="49">
        <f>F326*1000</f>
        <v>2520000</v>
      </c>
      <c r="K326" s="49">
        <f>H326*1000</f>
        <v>2520000</v>
      </c>
    </row>
    <row r="327" spans="1:11" ht="23.25" customHeight="1" x14ac:dyDescent="0.25">
      <c r="A327" s="119"/>
      <c r="B327" s="42">
        <v>78</v>
      </c>
      <c r="C327" s="43" t="s">
        <v>1068</v>
      </c>
      <c r="D327" s="43" t="s">
        <v>800</v>
      </c>
      <c r="E327" s="46"/>
      <c r="F327" s="45">
        <v>2500</v>
      </c>
      <c r="G327" s="46"/>
      <c r="H327" s="45">
        <v>2500</v>
      </c>
      <c r="I327" s="48">
        <f t="shared" si="17"/>
        <v>5000</v>
      </c>
      <c r="J327" s="49">
        <f>F327*700</f>
        <v>1750000</v>
      </c>
      <c r="K327" s="49">
        <f>H327*700</f>
        <v>1750000</v>
      </c>
    </row>
    <row r="328" spans="1:11" ht="23.25" customHeight="1" x14ac:dyDescent="0.25">
      <c r="A328" s="119"/>
      <c r="B328" s="42">
        <v>79</v>
      </c>
      <c r="C328" s="43" t="s">
        <v>1069</v>
      </c>
      <c r="D328" s="43" t="s">
        <v>880</v>
      </c>
      <c r="E328" s="46"/>
      <c r="F328" s="47">
        <v>0</v>
      </c>
      <c r="G328" s="46"/>
      <c r="H328" s="47">
        <v>0</v>
      </c>
      <c r="I328" s="51">
        <v>0</v>
      </c>
      <c r="J328" s="50">
        <v>0</v>
      </c>
      <c r="K328" s="50">
        <v>0</v>
      </c>
    </row>
    <row r="329" spans="1:11" ht="23.25" customHeight="1" x14ac:dyDescent="0.25">
      <c r="A329" s="119"/>
      <c r="B329" s="42">
        <v>80</v>
      </c>
      <c r="C329" s="43" t="s">
        <v>1070</v>
      </c>
      <c r="D329" s="43" t="s">
        <v>802</v>
      </c>
      <c r="E329" s="46"/>
      <c r="F329" s="45">
        <v>16380</v>
      </c>
      <c r="G329" s="46"/>
      <c r="H329" s="45">
        <v>3000</v>
      </c>
      <c r="I329" s="48">
        <f t="shared" si="17"/>
        <v>19380</v>
      </c>
      <c r="J329" s="49">
        <f>F329*1000</f>
        <v>16380000</v>
      </c>
      <c r="K329" s="49">
        <f>H329*1000</f>
        <v>3000000</v>
      </c>
    </row>
    <row r="330" spans="1:11" ht="23.25" customHeight="1" x14ac:dyDescent="0.25">
      <c r="A330" s="119"/>
      <c r="B330" s="42">
        <v>81</v>
      </c>
      <c r="C330" s="43" t="s">
        <v>1071</v>
      </c>
      <c r="D330" s="43" t="s">
        <v>802</v>
      </c>
      <c r="E330" s="46"/>
      <c r="F330" s="45">
        <v>2520</v>
      </c>
      <c r="G330" s="46"/>
      <c r="H330" s="45">
        <v>3150</v>
      </c>
      <c r="I330" s="48">
        <f t="shared" si="17"/>
        <v>5670</v>
      </c>
      <c r="J330" s="49">
        <f>F330*1000</f>
        <v>2520000</v>
      </c>
      <c r="K330" s="49">
        <f>H330*1000</f>
        <v>3150000</v>
      </c>
    </row>
    <row r="331" spans="1:11" ht="23.25" customHeight="1" x14ac:dyDescent="0.25">
      <c r="A331" s="119"/>
      <c r="B331" s="42">
        <v>82</v>
      </c>
      <c r="C331" s="43" t="s">
        <v>1072</v>
      </c>
      <c r="D331" s="43" t="s">
        <v>802</v>
      </c>
      <c r="E331" s="46"/>
      <c r="F331" s="47">
        <v>0</v>
      </c>
      <c r="G331" s="46"/>
      <c r="H331" s="47">
        <v>0</v>
      </c>
      <c r="I331" s="51">
        <v>0</v>
      </c>
      <c r="J331" s="50">
        <v>0</v>
      </c>
      <c r="K331" s="50">
        <v>0</v>
      </c>
    </row>
    <row r="332" spans="1:11" ht="23.25" customHeight="1" x14ac:dyDescent="0.25">
      <c r="A332" s="119"/>
      <c r="B332" s="42">
        <v>83</v>
      </c>
      <c r="C332" s="43" t="s">
        <v>1073</v>
      </c>
      <c r="D332" s="43" t="s">
        <v>802</v>
      </c>
      <c r="E332" s="46"/>
      <c r="F332" s="47">
        <v>0</v>
      </c>
      <c r="G332" s="46"/>
      <c r="H332" s="47">
        <v>0</v>
      </c>
      <c r="I332" s="51">
        <v>0</v>
      </c>
      <c r="J332" s="50">
        <v>0</v>
      </c>
      <c r="K332" s="50">
        <v>0</v>
      </c>
    </row>
    <row r="333" spans="1:11" ht="23.25" customHeight="1" x14ac:dyDescent="0.25">
      <c r="A333" s="119"/>
      <c r="B333" s="42">
        <v>84</v>
      </c>
      <c r="C333" s="43" t="s">
        <v>1074</v>
      </c>
      <c r="D333" s="43" t="s">
        <v>802</v>
      </c>
      <c r="E333" s="46"/>
      <c r="F333" s="47">
        <v>0</v>
      </c>
      <c r="G333" s="46"/>
      <c r="H333" s="47">
        <v>0</v>
      </c>
      <c r="I333" s="51">
        <v>0</v>
      </c>
      <c r="J333" s="50">
        <v>0</v>
      </c>
      <c r="K333" s="50">
        <v>0</v>
      </c>
    </row>
    <row r="334" spans="1:11" ht="23.25" customHeight="1" x14ac:dyDescent="0.25">
      <c r="A334" s="119"/>
      <c r="B334" s="42">
        <v>85</v>
      </c>
      <c r="C334" s="43" t="s">
        <v>1075</v>
      </c>
      <c r="D334" s="43" t="s">
        <v>145</v>
      </c>
      <c r="E334" s="46"/>
      <c r="F334" s="47">
        <v>0</v>
      </c>
      <c r="G334" s="46"/>
      <c r="H334" s="47">
        <v>0</v>
      </c>
      <c r="I334" s="51">
        <v>0</v>
      </c>
      <c r="J334" s="50">
        <v>0</v>
      </c>
      <c r="K334" s="50">
        <v>0</v>
      </c>
    </row>
    <row r="335" spans="1:11" ht="23.25" customHeight="1" x14ac:dyDescent="0.25">
      <c r="A335" s="119"/>
      <c r="B335" s="42">
        <v>86</v>
      </c>
      <c r="C335" s="43" t="s">
        <v>1076</v>
      </c>
      <c r="D335" s="43" t="s">
        <v>802</v>
      </c>
      <c r="E335" s="46"/>
      <c r="F335" s="47">
        <v>0</v>
      </c>
      <c r="G335" s="46"/>
      <c r="H335" s="47">
        <v>0</v>
      </c>
      <c r="I335" s="51">
        <v>0</v>
      </c>
      <c r="J335" s="50">
        <v>0</v>
      </c>
      <c r="K335" s="50">
        <v>0</v>
      </c>
    </row>
    <row r="336" spans="1:11" ht="23.25" customHeight="1" x14ac:dyDescent="0.25">
      <c r="A336" s="119"/>
      <c r="B336" s="42">
        <v>87</v>
      </c>
      <c r="C336" s="43" t="s">
        <v>1077</v>
      </c>
      <c r="D336" s="43" t="s">
        <v>802</v>
      </c>
      <c r="E336" s="46"/>
      <c r="F336" s="47">
        <v>0</v>
      </c>
      <c r="G336" s="46"/>
      <c r="H336" s="47">
        <v>0</v>
      </c>
      <c r="I336" s="51">
        <v>0</v>
      </c>
      <c r="J336" s="50">
        <v>0</v>
      </c>
      <c r="K336" s="50">
        <v>0</v>
      </c>
    </row>
    <row r="337" spans="1:11" ht="23.25" customHeight="1" x14ac:dyDescent="0.25">
      <c r="A337" s="119"/>
      <c r="B337" s="42">
        <v>88</v>
      </c>
      <c r="C337" s="43" t="s">
        <v>1078</v>
      </c>
      <c r="D337" s="43" t="s">
        <v>800</v>
      </c>
      <c r="E337" s="46"/>
      <c r="F337" s="45">
        <v>3000</v>
      </c>
      <c r="G337" s="46"/>
      <c r="H337" s="47">
        <v>0</v>
      </c>
      <c r="I337" s="48">
        <f t="shared" si="17"/>
        <v>3000</v>
      </c>
      <c r="J337" s="49">
        <f>F337*700</f>
        <v>2100000</v>
      </c>
      <c r="K337" s="50">
        <v>0</v>
      </c>
    </row>
    <row r="338" spans="1:11" ht="23.25" customHeight="1" x14ac:dyDescent="0.25">
      <c r="A338" s="119"/>
      <c r="B338" s="42">
        <v>89</v>
      </c>
      <c r="C338" s="43" t="s">
        <v>1079</v>
      </c>
      <c r="D338" s="43" t="s">
        <v>880</v>
      </c>
      <c r="E338" s="46"/>
      <c r="F338" s="47">
        <v>0</v>
      </c>
      <c r="G338" s="46"/>
      <c r="H338" s="47">
        <v>0</v>
      </c>
      <c r="I338" s="51">
        <v>0</v>
      </c>
      <c r="J338" s="50">
        <v>0</v>
      </c>
      <c r="K338" s="50">
        <v>0</v>
      </c>
    </row>
    <row r="339" spans="1:11" ht="23.25" customHeight="1" x14ac:dyDescent="0.25">
      <c r="A339" s="119"/>
      <c r="B339" s="42">
        <v>90</v>
      </c>
      <c r="C339" s="43" t="s">
        <v>1080</v>
      </c>
      <c r="D339" s="43" t="s">
        <v>802</v>
      </c>
      <c r="E339" s="46"/>
      <c r="F339" s="45">
        <v>2015</v>
      </c>
      <c r="G339" s="46"/>
      <c r="H339" s="47">
        <v>0</v>
      </c>
      <c r="I339" s="48">
        <f t="shared" si="17"/>
        <v>2015</v>
      </c>
      <c r="J339" s="49">
        <f>F339*1000</f>
        <v>2015000</v>
      </c>
      <c r="K339" s="50">
        <v>0</v>
      </c>
    </row>
    <row r="340" spans="1:11" ht="23.25" customHeight="1" x14ac:dyDescent="0.25">
      <c r="A340" s="119"/>
      <c r="B340" s="42">
        <v>91</v>
      </c>
      <c r="C340" s="43" t="s">
        <v>1081</v>
      </c>
      <c r="D340" s="43" t="s">
        <v>800</v>
      </c>
      <c r="E340" s="46"/>
      <c r="F340" s="45">
        <v>3000</v>
      </c>
      <c r="G340" s="46"/>
      <c r="H340" s="45">
        <v>4500</v>
      </c>
      <c r="I340" s="48">
        <f t="shared" si="17"/>
        <v>7500</v>
      </c>
      <c r="J340" s="49">
        <f>F340*700</f>
        <v>2100000</v>
      </c>
      <c r="K340" s="49">
        <f>H340*700</f>
        <v>3150000</v>
      </c>
    </row>
    <row r="341" spans="1:11" ht="23.25" customHeight="1" x14ac:dyDescent="0.25">
      <c r="A341" s="119"/>
      <c r="B341" s="42">
        <v>92</v>
      </c>
      <c r="C341" s="43" t="s">
        <v>1082</v>
      </c>
      <c r="D341" s="43" t="s">
        <v>802</v>
      </c>
      <c r="E341" s="46"/>
      <c r="F341" s="47">
        <v>0</v>
      </c>
      <c r="G341" s="46"/>
      <c r="H341" s="47">
        <v>0</v>
      </c>
      <c r="I341" s="51">
        <v>0</v>
      </c>
      <c r="J341" s="50">
        <v>0</v>
      </c>
      <c r="K341" s="50">
        <v>0</v>
      </c>
    </row>
    <row r="342" spans="1:11" ht="23.25" customHeight="1" x14ac:dyDescent="0.25">
      <c r="A342" s="119"/>
      <c r="B342" s="42">
        <v>93</v>
      </c>
      <c r="C342" s="43" t="s">
        <v>1083</v>
      </c>
      <c r="D342" s="43" t="s">
        <v>800</v>
      </c>
      <c r="E342" s="46"/>
      <c r="F342" s="47">
        <v>0</v>
      </c>
      <c r="G342" s="46"/>
      <c r="H342" s="47">
        <v>0</v>
      </c>
      <c r="I342" s="51">
        <v>0</v>
      </c>
      <c r="J342" s="50">
        <v>0</v>
      </c>
      <c r="K342" s="50">
        <v>0</v>
      </c>
    </row>
    <row r="343" spans="1:11" ht="23.25" customHeight="1" x14ac:dyDescent="0.25">
      <c r="A343" s="119"/>
      <c r="B343" s="42">
        <v>94</v>
      </c>
      <c r="C343" s="43" t="s">
        <v>1084</v>
      </c>
      <c r="D343" s="43" t="s">
        <v>802</v>
      </c>
      <c r="E343" s="46"/>
      <c r="F343" s="47">
        <v>0</v>
      </c>
      <c r="G343" s="46"/>
      <c r="H343" s="47">
        <v>0</v>
      </c>
      <c r="I343" s="51">
        <v>0</v>
      </c>
      <c r="J343" s="50">
        <v>0</v>
      </c>
      <c r="K343" s="50">
        <v>0</v>
      </c>
    </row>
    <row r="344" spans="1:11" ht="23.25" customHeight="1" x14ac:dyDescent="0.25">
      <c r="A344" s="119"/>
      <c r="B344" s="42">
        <v>95</v>
      </c>
      <c r="C344" s="43" t="s">
        <v>1085</v>
      </c>
      <c r="D344" s="43" t="s">
        <v>802</v>
      </c>
      <c r="E344" s="46"/>
      <c r="F344" s="47">
        <v>0</v>
      </c>
      <c r="G344" s="46"/>
      <c r="H344" s="47">
        <v>0</v>
      </c>
      <c r="I344" s="51">
        <v>0</v>
      </c>
      <c r="J344" s="50">
        <v>0</v>
      </c>
      <c r="K344" s="50">
        <v>0</v>
      </c>
    </row>
    <row r="345" spans="1:11" ht="23.25" customHeight="1" x14ac:dyDescent="0.25">
      <c r="A345" s="119"/>
      <c r="B345" s="42">
        <v>96</v>
      </c>
      <c r="C345" s="43" t="s">
        <v>1086</v>
      </c>
      <c r="D345" s="43" t="s">
        <v>880</v>
      </c>
      <c r="E345" s="46"/>
      <c r="F345" s="45">
        <v>3500</v>
      </c>
      <c r="G345" s="46"/>
      <c r="H345" s="47">
        <v>0</v>
      </c>
      <c r="I345" s="48">
        <f t="shared" si="17"/>
        <v>3500</v>
      </c>
      <c r="J345" s="49">
        <f>F345*700</f>
        <v>2450000</v>
      </c>
      <c r="K345" s="50">
        <v>0</v>
      </c>
    </row>
    <row r="346" spans="1:11" ht="23.25" customHeight="1" x14ac:dyDescent="0.25">
      <c r="A346" s="119"/>
      <c r="B346" s="42">
        <v>97</v>
      </c>
      <c r="C346" s="43" t="s">
        <v>1087</v>
      </c>
      <c r="D346" s="43" t="s">
        <v>800</v>
      </c>
      <c r="E346" s="46"/>
      <c r="F346" s="47">
        <v>0</v>
      </c>
      <c r="G346" s="46"/>
      <c r="H346" s="47">
        <v>0</v>
      </c>
      <c r="I346" s="51">
        <v>0</v>
      </c>
      <c r="J346" s="50">
        <v>0</v>
      </c>
      <c r="K346" s="50">
        <v>0</v>
      </c>
    </row>
    <row r="347" spans="1:11" ht="23.25" customHeight="1" x14ac:dyDescent="0.25">
      <c r="A347" s="119"/>
      <c r="B347" s="42">
        <v>98</v>
      </c>
      <c r="C347" s="43" t="s">
        <v>1088</v>
      </c>
      <c r="D347" s="43" t="s">
        <v>802</v>
      </c>
      <c r="E347" s="46"/>
      <c r="F347" s="45">
        <v>120788.5</v>
      </c>
      <c r="G347" s="46"/>
      <c r="H347" s="47">
        <v>0</v>
      </c>
      <c r="I347" s="48">
        <f t="shared" si="17"/>
        <v>120788.5</v>
      </c>
      <c r="J347" s="49">
        <f>F347*1000</f>
        <v>120788500</v>
      </c>
      <c r="K347" s="50">
        <v>0</v>
      </c>
    </row>
    <row r="348" spans="1:11" ht="23.25" customHeight="1" x14ac:dyDescent="0.25">
      <c r="A348" s="119"/>
      <c r="B348" s="42">
        <v>99</v>
      </c>
      <c r="C348" s="43" t="s">
        <v>1089</v>
      </c>
      <c r="D348" s="43" t="s">
        <v>802</v>
      </c>
      <c r="E348" s="46"/>
      <c r="F348" s="47">
        <v>0</v>
      </c>
      <c r="G348" s="46"/>
      <c r="H348" s="47">
        <v>0</v>
      </c>
      <c r="I348" s="51">
        <v>0</v>
      </c>
      <c r="J348" s="50">
        <v>0</v>
      </c>
      <c r="K348" s="50">
        <v>0</v>
      </c>
    </row>
    <row r="349" spans="1:11" ht="23.25" customHeight="1" x14ac:dyDescent="0.25">
      <c r="A349" s="119"/>
      <c r="B349" s="42">
        <v>100</v>
      </c>
      <c r="C349" s="43" t="s">
        <v>1090</v>
      </c>
      <c r="D349" s="43" t="s">
        <v>802</v>
      </c>
      <c r="E349" s="46"/>
      <c r="F349" s="47">
        <v>0</v>
      </c>
      <c r="G349" s="46"/>
      <c r="H349" s="47">
        <v>0</v>
      </c>
      <c r="I349" s="51">
        <v>0</v>
      </c>
      <c r="J349" s="50">
        <v>0</v>
      </c>
      <c r="K349" s="50">
        <v>0</v>
      </c>
    </row>
    <row r="350" spans="1:11" ht="23.25" customHeight="1" x14ac:dyDescent="0.25">
      <c r="A350" s="119"/>
      <c r="B350" s="42">
        <v>101</v>
      </c>
      <c r="C350" s="43" t="s">
        <v>1091</v>
      </c>
      <c r="D350" s="43" t="s">
        <v>802</v>
      </c>
      <c r="E350" s="46"/>
      <c r="F350" s="47">
        <v>0</v>
      </c>
      <c r="G350" s="46"/>
      <c r="H350" s="47">
        <v>0</v>
      </c>
      <c r="I350" s="51">
        <v>0</v>
      </c>
      <c r="J350" s="50">
        <v>0</v>
      </c>
      <c r="K350" s="50">
        <v>0</v>
      </c>
    </row>
    <row r="351" spans="1:11" ht="23.25" customHeight="1" x14ac:dyDescent="0.25">
      <c r="A351" s="119"/>
      <c r="B351" s="42">
        <v>102</v>
      </c>
      <c r="C351" s="43" t="s">
        <v>1092</v>
      </c>
      <c r="D351" s="43" t="s">
        <v>880</v>
      </c>
      <c r="E351" s="46"/>
      <c r="F351" s="45">
        <v>0</v>
      </c>
      <c r="G351" s="46"/>
      <c r="H351" s="47">
        <v>0</v>
      </c>
      <c r="I351" s="48">
        <f t="shared" si="17"/>
        <v>0</v>
      </c>
      <c r="J351" s="49">
        <f>F351*1000</f>
        <v>0</v>
      </c>
      <c r="K351" s="50">
        <v>0</v>
      </c>
    </row>
    <row r="352" spans="1:11" ht="23.25" customHeight="1" x14ac:dyDescent="0.25">
      <c r="A352" s="119"/>
      <c r="B352" s="42">
        <v>103</v>
      </c>
      <c r="C352" s="43" t="s">
        <v>1093</v>
      </c>
      <c r="D352" s="43" t="s">
        <v>802</v>
      </c>
      <c r="E352" s="46"/>
      <c r="F352" s="45">
        <v>1005</v>
      </c>
      <c r="G352" s="46"/>
      <c r="H352" s="47">
        <v>0</v>
      </c>
      <c r="I352" s="48">
        <f t="shared" si="17"/>
        <v>1005</v>
      </c>
      <c r="J352" s="49">
        <f>F352*1000</f>
        <v>1005000</v>
      </c>
      <c r="K352" s="50">
        <v>0</v>
      </c>
    </row>
    <row r="353" spans="1:11" ht="23.25" customHeight="1" x14ac:dyDescent="0.25">
      <c r="A353" s="119"/>
      <c r="B353" s="42">
        <v>104</v>
      </c>
      <c r="C353" s="43" t="s">
        <v>1094</v>
      </c>
      <c r="D353" s="43" t="s">
        <v>802</v>
      </c>
      <c r="E353" s="46"/>
      <c r="F353" s="47">
        <v>0</v>
      </c>
      <c r="G353" s="46"/>
      <c r="H353" s="47">
        <v>0</v>
      </c>
      <c r="I353" s="51">
        <v>0</v>
      </c>
      <c r="J353" s="50">
        <v>0</v>
      </c>
      <c r="K353" s="50">
        <v>0</v>
      </c>
    </row>
    <row r="354" spans="1:11" ht="23.25" customHeight="1" x14ac:dyDescent="0.25">
      <c r="A354" s="119"/>
      <c r="B354" s="42">
        <v>105</v>
      </c>
      <c r="C354" s="43" t="s">
        <v>1095</v>
      </c>
      <c r="D354" s="43" t="s">
        <v>802</v>
      </c>
      <c r="E354" s="46"/>
      <c r="F354" s="47">
        <v>0</v>
      </c>
      <c r="G354" s="46"/>
      <c r="H354" s="47">
        <v>0</v>
      </c>
      <c r="I354" s="51">
        <v>0</v>
      </c>
      <c r="J354" s="50">
        <v>0</v>
      </c>
      <c r="K354" s="50">
        <v>0</v>
      </c>
    </row>
    <row r="355" spans="1:11" ht="23.25" customHeight="1" x14ac:dyDescent="0.25">
      <c r="A355" s="119"/>
      <c r="B355" s="42">
        <v>106</v>
      </c>
      <c r="C355" s="43" t="s">
        <v>1096</v>
      </c>
      <c r="D355" s="43" t="s">
        <v>800</v>
      </c>
      <c r="E355" s="46"/>
      <c r="F355" s="47">
        <v>0</v>
      </c>
      <c r="G355" s="46"/>
      <c r="H355" s="47">
        <v>0</v>
      </c>
      <c r="I355" s="51">
        <v>0</v>
      </c>
      <c r="J355" s="50">
        <v>0</v>
      </c>
      <c r="K355" s="50">
        <v>0</v>
      </c>
    </row>
    <row r="356" spans="1:11" ht="23.25" customHeight="1" x14ac:dyDescent="0.25">
      <c r="A356" s="119"/>
      <c r="B356" s="42">
        <v>107</v>
      </c>
      <c r="C356" s="43" t="s">
        <v>1097</v>
      </c>
      <c r="D356" s="43" t="s">
        <v>800</v>
      </c>
      <c r="E356" s="46"/>
      <c r="F356" s="45">
        <v>5000</v>
      </c>
      <c r="G356" s="46"/>
      <c r="H356" s="45">
        <v>10000</v>
      </c>
      <c r="I356" s="48">
        <f t="shared" si="17"/>
        <v>15000</v>
      </c>
      <c r="J356" s="49">
        <f>F356*700</f>
        <v>3500000</v>
      </c>
      <c r="K356" s="49">
        <f>H356*700</f>
        <v>7000000</v>
      </c>
    </row>
    <row r="357" spans="1:11" ht="23.25" customHeight="1" x14ac:dyDescent="0.25">
      <c r="A357" s="119"/>
      <c r="B357" s="42">
        <v>108</v>
      </c>
      <c r="C357" s="43" t="s">
        <v>1098</v>
      </c>
      <c r="D357" s="43" t="s">
        <v>800</v>
      </c>
      <c r="E357" s="46"/>
      <c r="F357" s="47">
        <v>0</v>
      </c>
      <c r="G357" s="46"/>
      <c r="H357" s="47">
        <v>0</v>
      </c>
      <c r="I357" s="51">
        <v>0</v>
      </c>
      <c r="J357" s="50">
        <v>0</v>
      </c>
      <c r="K357" s="50">
        <v>0</v>
      </c>
    </row>
    <row r="358" spans="1:11" ht="23.25" customHeight="1" x14ac:dyDescent="0.25">
      <c r="A358" s="119"/>
      <c r="B358" s="42">
        <v>109</v>
      </c>
      <c r="C358" s="43" t="s">
        <v>1098</v>
      </c>
      <c r="D358" s="43" t="s">
        <v>802</v>
      </c>
      <c r="E358" s="46"/>
      <c r="F358" s="47">
        <v>0</v>
      </c>
      <c r="G358" s="46"/>
      <c r="H358" s="47">
        <v>0</v>
      </c>
      <c r="I358" s="51">
        <v>0</v>
      </c>
      <c r="J358" s="50">
        <v>0</v>
      </c>
      <c r="K358" s="50">
        <v>0</v>
      </c>
    </row>
    <row r="359" spans="1:11" ht="23.25" customHeight="1" x14ac:dyDescent="0.25">
      <c r="A359" s="119"/>
      <c r="B359" s="42">
        <v>110</v>
      </c>
      <c r="C359" s="43" t="s">
        <v>1099</v>
      </c>
      <c r="D359" s="43" t="s">
        <v>802</v>
      </c>
      <c r="E359" s="46"/>
      <c r="F359" s="47">
        <v>0</v>
      </c>
      <c r="G359" s="46"/>
      <c r="H359" s="47">
        <v>0</v>
      </c>
      <c r="I359" s="51">
        <v>0</v>
      </c>
      <c r="J359" s="50">
        <v>0</v>
      </c>
      <c r="K359" s="50">
        <v>0</v>
      </c>
    </row>
    <row r="360" spans="1:11" ht="23.25" customHeight="1" x14ac:dyDescent="0.25">
      <c r="A360" s="119"/>
      <c r="B360" s="42">
        <v>111</v>
      </c>
      <c r="C360" s="43" t="s">
        <v>1099</v>
      </c>
      <c r="D360" s="43" t="s">
        <v>802</v>
      </c>
      <c r="E360" s="46"/>
      <c r="F360" s="47">
        <v>0</v>
      </c>
      <c r="G360" s="46"/>
      <c r="H360" s="47">
        <v>0</v>
      </c>
      <c r="I360" s="51">
        <v>0</v>
      </c>
      <c r="J360" s="50">
        <v>0</v>
      </c>
      <c r="K360" s="50">
        <v>0</v>
      </c>
    </row>
    <row r="361" spans="1:11" ht="23.25" customHeight="1" x14ac:dyDescent="0.25">
      <c r="A361" s="119"/>
      <c r="B361" s="42">
        <v>112</v>
      </c>
      <c r="C361" s="43" t="s">
        <v>1100</v>
      </c>
      <c r="D361" s="43" t="s">
        <v>807</v>
      </c>
      <c r="E361" s="46"/>
      <c r="F361" s="47">
        <v>0</v>
      </c>
      <c r="G361" s="46"/>
      <c r="H361" s="47">
        <v>0</v>
      </c>
      <c r="I361" s="51">
        <v>0</v>
      </c>
      <c r="J361" s="50">
        <v>0</v>
      </c>
      <c r="K361" s="50">
        <v>0</v>
      </c>
    </row>
    <row r="362" spans="1:11" ht="23.25" customHeight="1" x14ac:dyDescent="0.25">
      <c r="A362" s="119"/>
      <c r="B362" s="42">
        <v>113</v>
      </c>
      <c r="C362" s="43" t="s">
        <v>1101</v>
      </c>
      <c r="D362" s="43" t="s">
        <v>802</v>
      </c>
      <c r="E362" s="46"/>
      <c r="F362" s="47">
        <v>0</v>
      </c>
      <c r="G362" s="46"/>
      <c r="H362" s="47">
        <v>0</v>
      </c>
      <c r="I362" s="51">
        <v>0</v>
      </c>
      <c r="J362" s="50">
        <v>0</v>
      </c>
      <c r="K362" s="50">
        <v>0</v>
      </c>
    </row>
    <row r="363" spans="1:11" ht="23.25" customHeight="1" x14ac:dyDescent="0.25">
      <c r="A363" s="119"/>
      <c r="B363" s="42">
        <v>114</v>
      </c>
      <c r="C363" s="43" t="s">
        <v>1102</v>
      </c>
      <c r="D363" s="43" t="s">
        <v>802</v>
      </c>
      <c r="E363" s="46"/>
      <c r="F363" s="47">
        <v>0</v>
      </c>
      <c r="G363" s="46"/>
      <c r="H363" s="47">
        <v>0</v>
      </c>
      <c r="I363" s="51">
        <v>0</v>
      </c>
      <c r="J363" s="50">
        <v>0</v>
      </c>
      <c r="K363" s="50">
        <v>0</v>
      </c>
    </row>
    <row r="364" spans="1:11" ht="23.25" customHeight="1" x14ac:dyDescent="0.25">
      <c r="A364" s="119"/>
      <c r="B364" s="42">
        <v>115</v>
      </c>
      <c r="C364" s="43" t="s">
        <v>1103</v>
      </c>
      <c r="D364" s="43" t="s">
        <v>800</v>
      </c>
      <c r="E364" s="46"/>
      <c r="F364" s="45">
        <v>7000</v>
      </c>
      <c r="G364" s="46"/>
      <c r="H364" s="47">
        <v>0</v>
      </c>
      <c r="I364" s="48">
        <f t="shared" si="17"/>
        <v>7000</v>
      </c>
      <c r="J364" s="49">
        <f>F364*700</f>
        <v>4900000</v>
      </c>
      <c r="K364" s="50">
        <v>0</v>
      </c>
    </row>
    <row r="365" spans="1:11" ht="23.25" customHeight="1" x14ac:dyDescent="0.25">
      <c r="A365" s="119"/>
      <c r="B365" s="42">
        <v>116</v>
      </c>
      <c r="C365" s="43" t="s">
        <v>1104</v>
      </c>
      <c r="D365" s="43" t="s">
        <v>802</v>
      </c>
      <c r="E365" s="46"/>
      <c r="F365" s="47">
        <v>0</v>
      </c>
      <c r="G365" s="46"/>
      <c r="H365" s="47">
        <v>0</v>
      </c>
      <c r="I365" s="51">
        <v>0</v>
      </c>
      <c r="J365" s="50">
        <v>0</v>
      </c>
      <c r="K365" s="50">
        <v>0</v>
      </c>
    </row>
    <row r="366" spans="1:11" ht="23.25" customHeight="1" x14ac:dyDescent="0.25">
      <c r="A366" s="119"/>
      <c r="B366" s="42">
        <v>117</v>
      </c>
      <c r="C366" s="43" t="s">
        <v>1105</v>
      </c>
      <c r="D366" s="43" t="s">
        <v>802</v>
      </c>
      <c r="E366" s="46"/>
      <c r="F366" s="47">
        <v>0</v>
      </c>
      <c r="G366" s="46"/>
      <c r="H366" s="47">
        <v>0</v>
      </c>
      <c r="I366" s="51">
        <v>0</v>
      </c>
      <c r="J366" s="50">
        <v>0</v>
      </c>
      <c r="K366" s="50">
        <v>0</v>
      </c>
    </row>
    <row r="367" spans="1:11" ht="23.25" customHeight="1" x14ac:dyDescent="0.25">
      <c r="A367" s="119"/>
      <c r="B367" s="42">
        <v>118</v>
      </c>
      <c r="C367" s="43" t="s">
        <v>1106</v>
      </c>
      <c r="D367" s="43" t="s">
        <v>802</v>
      </c>
      <c r="E367" s="46"/>
      <c r="F367" s="47">
        <v>0</v>
      </c>
      <c r="G367" s="46"/>
      <c r="H367" s="47">
        <v>0</v>
      </c>
      <c r="I367" s="51">
        <v>0</v>
      </c>
      <c r="J367" s="50">
        <v>0</v>
      </c>
      <c r="K367" s="50">
        <v>0</v>
      </c>
    </row>
    <row r="368" spans="1:11" ht="23.25" customHeight="1" x14ac:dyDescent="0.25">
      <c r="A368" s="119"/>
      <c r="B368" s="42">
        <v>119</v>
      </c>
      <c r="C368" s="43" t="s">
        <v>1107</v>
      </c>
      <c r="D368" s="43" t="s">
        <v>802</v>
      </c>
      <c r="E368" s="46"/>
      <c r="F368" s="45">
        <v>2100</v>
      </c>
      <c r="G368" s="46"/>
      <c r="H368" s="45">
        <v>5075</v>
      </c>
      <c r="I368" s="48">
        <f t="shared" si="17"/>
        <v>7175</v>
      </c>
      <c r="J368" s="49">
        <f>F368*1000</f>
        <v>2100000</v>
      </c>
      <c r="K368" s="49">
        <f>H368*1000</f>
        <v>5075000</v>
      </c>
    </row>
    <row r="369" spans="1:11" ht="23.25" customHeight="1" x14ac:dyDescent="0.25">
      <c r="A369" s="119"/>
      <c r="B369" s="42">
        <v>120</v>
      </c>
      <c r="C369" s="43" t="s">
        <v>1108</v>
      </c>
      <c r="D369" s="43" t="s">
        <v>800</v>
      </c>
      <c r="E369" s="46"/>
      <c r="F369" s="47">
        <v>0</v>
      </c>
      <c r="G369" s="46"/>
      <c r="H369" s="47">
        <v>0</v>
      </c>
      <c r="I369" s="51">
        <v>0</v>
      </c>
      <c r="J369" s="50">
        <v>0</v>
      </c>
      <c r="K369" s="50">
        <v>0</v>
      </c>
    </row>
    <row r="370" spans="1:11" ht="23.25" customHeight="1" x14ac:dyDescent="0.25">
      <c r="A370" s="119"/>
      <c r="B370" s="42">
        <v>121</v>
      </c>
      <c r="C370" s="43" t="s">
        <v>1109</v>
      </c>
      <c r="D370" s="43" t="s">
        <v>145</v>
      </c>
      <c r="E370" s="46"/>
      <c r="F370" s="45">
        <v>1400</v>
      </c>
      <c r="G370" s="46"/>
      <c r="H370" s="45">
        <v>4650</v>
      </c>
      <c r="I370" s="48">
        <f t="shared" si="17"/>
        <v>6050</v>
      </c>
      <c r="J370" s="49">
        <f>F370*2000</f>
        <v>2800000</v>
      </c>
      <c r="K370" s="49">
        <f>H370*2000</f>
        <v>9300000</v>
      </c>
    </row>
    <row r="371" spans="1:11" ht="23.25" customHeight="1" x14ac:dyDescent="0.25">
      <c r="A371" s="119"/>
      <c r="B371" s="42">
        <v>122</v>
      </c>
      <c r="C371" s="43" t="s">
        <v>1110</v>
      </c>
      <c r="D371" s="43" t="s">
        <v>802</v>
      </c>
      <c r="E371" s="46"/>
      <c r="F371" s="45">
        <v>5000</v>
      </c>
      <c r="G371" s="46"/>
      <c r="H371" s="47">
        <v>0</v>
      </c>
      <c r="I371" s="48">
        <f t="shared" si="17"/>
        <v>5000</v>
      </c>
      <c r="J371" s="49">
        <f>F371*1000</f>
        <v>5000000</v>
      </c>
      <c r="K371" s="50">
        <v>0</v>
      </c>
    </row>
    <row r="372" spans="1:11" ht="23.25" customHeight="1" x14ac:dyDescent="0.25">
      <c r="A372" s="119"/>
      <c r="B372" s="42">
        <v>123</v>
      </c>
      <c r="C372" s="43" t="s">
        <v>1110</v>
      </c>
      <c r="D372" s="43" t="s">
        <v>800</v>
      </c>
      <c r="E372" s="46"/>
      <c r="F372" s="45">
        <v>4000</v>
      </c>
      <c r="G372" s="46"/>
      <c r="H372" s="47">
        <v>0</v>
      </c>
      <c r="I372" s="48">
        <f t="shared" si="17"/>
        <v>4000</v>
      </c>
      <c r="J372" s="49">
        <f>F372*700</f>
        <v>2800000</v>
      </c>
      <c r="K372" s="50">
        <v>0</v>
      </c>
    </row>
    <row r="373" spans="1:11" ht="23.25" customHeight="1" x14ac:dyDescent="0.25">
      <c r="A373" s="119"/>
      <c r="B373" s="42">
        <v>124</v>
      </c>
      <c r="C373" s="43" t="s">
        <v>1110</v>
      </c>
      <c r="D373" s="43" t="s">
        <v>800</v>
      </c>
      <c r="E373" s="46"/>
      <c r="F373" s="45">
        <v>6000</v>
      </c>
      <c r="G373" s="46"/>
      <c r="H373" s="47">
        <v>0</v>
      </c>
      <c r="I373" s="48">
        <f t="shared" si="17"/>
        <v>6000</v>
      </c>
      <c r="J373" s="49">
        <f>F373*700</f>
        <v>4200000</v>
      </c>
      <c r="K373" s="50">
        <v>0</v>
      </c>
    </row>
    <row r="374" spans="1:11" ht="23.25" customHeight="1" x14ac:dyDescent="0.25">
      <c r="A374" s="119"/>
      <c r="B374" s="42">
        <v>125</v>
      </c>
      <c r="C374" s="43" t="s">
        <v>1111</v>
      </c>
      <c r="D374" s="43" t="s">
        <v>802</v>
      </c>
      <c r="E374" s="46"/>
      <c r="F374" s="45">
        <v>3000</v>
      </c>
      <c r="G374" s="46"/>
      <c r="H374" s="47">
        <v>0</v>
      </c>
      <c r="I374" s="48">
        <f t="shared" si="17"/>
        <v>3000</v>
      </c>
      <c r="J374" s="49">
        <f>F374*1000</f>
        <v>3000000</v>
      </c>
      <c r="K374" s="50">
        <v>0</v>
      </c>
    </row>
    <row r="375" spans="1:11" ht="23.25" customHeight="1" x14ac:dyDescent="0.25">
      <c r="A375" s="119"/>
      <c r="B375" s="42">
        <v>126</v>
      </c>
      <c r="C375" s="43" t="s">
        <v>1112</v>
      </c>
      <c r="D375" s="43" t="s">
        <v>800</v>
      </c>
      <c r="E375" s="46"/>
      <c r="F375" s="45">
        <v>4000</v>
      </c>
      <c r="G375" s="46"/>
      <c r="H375" s="45">
        <v>5000</v>
      </c>
      <c r="I375" s="48">
        <f t="shared" si="17"/>
        <v>9000</v>
      </c>
      <c r="J375" s="49">
        <f>F375*700</f>
        <v>2800000</v>
      </c>
      <c r="K375" s="49">
        <f>H375*700</f>
        <v>3500000</v>
      </c>
    </row>
    <row r="376" spans="1:11" ht="23.25" customHeight="1" x14ac:dyDescent="0.25">
      <c r="A376" s="119"/>
      <c r="B376" s="42">
        <v>127</v>
      </c>
      <c r="C376" s="43" t="s">
        <v>1113</v>
      </c>
      <c r="D376" s="43" t="s">
        <v>800</v>
      </c>
      <c r="E376" s="46"/>
      <c r="F376" s="45">
        <v>5040</v>
      </c>
      <c r="G376" s="46"/>
      <c r="H376" s="45">
        <v>5040</v>
      </c>
      <c r="I376" s="48">
        <f t="shared" si="17"/>
        <v>10080</v>
      </c>
      <c r="J376" s="49">
        <f>F376*700</f>
        <v>3528000</v>
      </c>
      <c r="K376" s="49">
        <f>H376*700</f>
        <v>3528000</v>
      </c>
    </row>
    <row r="377" spans="1:11" ht="23.25" customHeight="1" x14ac:dyDescent="0.25">
      <c r="A377" s="119"/>
      <c r="B377" s="42">
        <v>128</v>
      </c>
      <c r="C377" s="43" t="s">
        <v>1114</v>
      </c>
      <c r="D377" s="43" t="s">
        <v>802</v>
      </c>
      <c r="E377" s="46"/>
      <c r="F377" s="45">
        <v>3000</v>
      </c>
      <c r="G377" s="46"/>
      <c r="H377" s="47">
        <v>0</v>
      </c>
      <c r="I377" s="48">
        <f t="shared" si="17"/>
        <v>3000</v>
      </c>
      <c r="J377" s="49">
        <f>F377*1000</f>
        <v>3000000</v>
      </c>
      <c r="K377" s="50">
        <v>0</v>
      </c>
    </row>
    <row r="378" spans="1:11" ht="23.25" customHeight="1" x14ac:dyDescent="0.25">
      <c r="A378" s="119"/>
      <c r="B378" s="42">
        <v>129</v>
      </c>
      <c r="C378" s="43" t="s">
        <v>1115</v>
      </c>
      <c r="D378" s="43" t="s">
        <v>802</v>
      </c>
      <c r="E378" s="46"/>
      <c r="F378" s="45">
        <v>3024</v>
      </c>
      <c r="G378" s="46"/>
      <c r="H378" s="47">
        <v>0</v>
      </c>
      <c r="I378" s="48">
        <f t="shared" si="17"/>
        <v>3024</v>
      </c>
      <c r="J378" s="49">
        <f>F378*1000</f>
        <v>3024000</v>
      </c>
      <c r="K378" s="50">
        <v>0</v>
      </c>
    </row>
    <row r="379" spans="1:11" ht="23.25" customHeight="1" x14ac:dyDescent="0.25">
      <c r="A379" s="119"/>
      <c r="B379" s="42">
        <v>130</v>
      </c>
      <c r="C379" s="43" t="s">
        <v>1116</v>
      </c>
      <c r="D379" s="43" t="s">
        <v>800</v>
      </c>
      <c r="E379" s="46"/>
      <c r="F379" s="45">
        <v>31500</v>
      </c>
      <c r="G379" s="46"/>
      <c r="H379" s="45"/>
      <c r="I379" s="48">
        <f>F379+H379</f>
        <v>31500</v>
      </c>
      <c r="J379" s="49">
        <f>F379*700</f>
        <v>22050000</v>
      </c>
      <c r="K379" s="50">
        <v>0</v>
      </c>
    </row>
    <row r="380" spans="1:11" ht="23.25" customHeight="1" x14ac:dyDescent="0.25">
      <c r="A380" s="119"/>
      <c r="B380" s="42">
        <v>131</v>
      </c>
      <c r="C380" s="43" t="s">
        <v>1117</v>
      </c>
      <c r="D380" s="43" t="s">
        <v>802</v>
      </c>
      <c r="E380" s="46"/>
      <c r="F380" s="47">
        <v>0</v>
      </c>
      <c r="G380" s="46"/>
      <c r="H380" s="47">
        <v>0</v>
      </c>
      <c r="I380" s="51">
        <v>0</v>
      </c>
      <c r="J380" s="50">
        <v>0</v>
      </c>
      <c r="K380" s="50">
        <v>0</v>
      </c>
    </row>
    <row r="381" spans="1:11" ht="23.25" customHeight="1" x14ac:dyDescent="0.25">
      <c r="A381" s="119"/>
      <c r="B381" s="42">
        <v>132</v>
      </c>
      <c r="C381" s="43" t="s">
        <v>1118</v>
      </c>
      <c r="D381" s="43" t="s">
        <v>802</v>
      </c>
      <c r="E381" s="46"/>
      <c r="F381" s="47">
        <v>0</v>
      </c>
      <c r="G381" s="54"/>
      <c r="H381" s="55">
        <v>11178.72</v>
      </c>
      <c r="I381" s="48">
        <f>F381+H381</f>
        <v>11178.72</v>
      </c>
      <c r="J381" s="50">
        <v>0</v>
      </c>
      <c r="K381" s="56">
        <f>H381*1000</f>
        <v>11178720</v>
      </c>
    </row>
    <row r="382" spans="1:11" ht="23.25" customHeight="1" x14ac:dyDescent="0.25">
      <c r="A382" s="119"/>
      <c r="B382" s="42">
        <v>133</v>
      </c>
      <c r="C382" s="43" t="s">
        <v>1119</v>
      </c>
      <c r="D382" s="43" t="s">
        <v>800</v>
      </c>
      <c r="E382" s="46"/>
      <c r="F382" s="45">
        <v>10200</v>
      </c>
      <c r="G382" s="46"/>
      <c r="H382" s="47">
        <v>0</v>
      </c>
      <c r="I382" s="48">
        <f>F382+H382</f>
        <v>10200</v>
      </c>
      <c r="J382" s="49">
        <f>F382*700</f>
        <v>7140000</v>
      </c>
      <c r="K382" s="50">
        <v>0</v>
      </c>
    </row>
    <row r="383" spans="1:11" ht="23.25" customHeight="1" x14ac:dyDescent="0.25">
      <c r="A383" s="119" t="s">
        <v>117</v>
      </c>
      <c r="B383" s="42">
        <v>1</v>
      </c>
      <c r="C383" s="43" t="s">
        <v>1120</v>
      </c>
      <c r="D383" s="43" t="s">
        <v>1121</v>
      </c>
      <c r="E383" s="46"/>
      <c r="F383" s="45">
        <v>1000</v>
      </c>
      <c r="G383" s="46"/>
      <c r="H383" s="45">
        <v>1000</v>
      </c>
      <c r="I383" s="48">
        <f>F383+H383</f>
        <v>2000</v>
      </c>
      <c r="J383" s="49">
        <f>F383*1000</f>
        <v>1000000</v>
      </c>
      <c r="K383" s="49">
        <f>H383*1000</f>
        <v>1000000</v>
      </c>
    </row>
    <row r="384" spans="1:11" ht="23.25" customHeight="1" x14ac:dyDescent="0.25">
      <c r="A384" s="119"/>
      <c r="B384" s="42">
        <v>2</v>
      </c>
      <c r="C384" s="43" t="s">
        <v>1122</v>
      </c>
      <c r="D384" s="43" t="s">
        <v>1121</v>
      </c>
      <c r="E384" s="46"/>
      <c r="F384" s="45">
        <v>1000</v>
      </c>
      <c r="G384" s="46"/>
      <c r="H384" s="45">
        <v>1000</v>
      </c>
      <c r="I384" s="48">
        <f t="shared" ref="I384:I408" si="18">F384+H384</f>
        <v>2000</v>
      </c>
      <c r="J384" s="49">
        <f>F384*1000</f>
        <v>1000000</v>
      </c>
      <c r="K384" s="49">
        <f>H384*1000</f>
        <v>1000000</v>
      </c>
    </row>
    <row r="385" spans="1:11" ht="23.25" customHeight="1" x14ac:dyDescent="0.25">
      <c r="A385" s="119"/>
      <c r="B385" s="42">
        <v>3</v>
      </c>
      <c r="C385" s="43" t="s">
        <v>1123</v>
      </c>
      <c r="D385" s="43" t="s">
        <v>1121</v>
      </c>
      <c r="E385" s="46"/>
      <c r="F385" s="45">
        <v>1000</v>
      </c>
      <c r="G385" s="46"/>
      <c r="H385" s="47">
        <v>0</v>
      </c>
      <c r="I385" s="48">
        <f t="shared" si="18"/>
        <v>1000</v>
      </c>
      <c r="J385" s="49">
        <f>F385*1000</f>
        <v>1000000</v>
      </c>
      <c r="K385" s="50">
        <v>0</v>
      </c>
    </row>
    <row r="386" spans="1:11" ht="23.25" customHeight="1" x14ac:dyDescent="0.25">
      <c r="A386" s="119"/>
      <c r="B386" s="42">
        <v>4</v>
      </c>
      <c r="C386" s="43" t="s">
        <v>1124</v>
      </c>
      <c r="D386" s="43" t="s">
        <v>1121</v>
      </c>
      <c r="E386" s="46"/>
      <c r="F386" s="45">
        <v>1000</v>
      </c>
      <c r="G386" s="46"/>
      <c r="H386" s="47">
        <v>0</v>
      </c>
      <c r="I386" s="48">
        <f t="shared" si="18"/>
        <v>1000</v>
      </c>
      <c r="J386" s="49">
        <f>F386*1000</f>
        <v>1000000</v>
      </c>
      <c r="K386" s="50">
        <v>0</v>
      </c>
    </row>
    <row r="387" spans="1:11" ht="23.25" customHeight="1" x14ac:dyDescent="0.25">
      <c r="A387" s="119"/>
      <c r="B387" s="42">
        <v>5</v>
      </c>
      <c r="C387" s="43" t="s">
        <v>1125</v>
      </c>
      <c r="D387" s="43" t="s">
        <v>747</v>
      </c>
      <c r="E387" s="46"/>
      <c r="F387" s="45">
        <v>2000</v>
      </c>
      <c r="G387" s="46"/>
      <c r="H387" s="47">
        <v>0</v>
      </c>
      <c r="I387" s="48">
        <f t="shared" si="18"/>
        <v>2000</v>
      </c>
      <c r="J387" s="49">
        <f>F387*700</f>
        <v>1400000</v>
      </c>
      <c r="K387" s="50">
        <v>0</v>
      </c>
    </row>
    <row r="388" spans="1:11" ht="23.25" customHeight="1" x14ac:dyDescent="0.25">
      <c r="A388" s="119"/>
      <c r="B388" s="42">
        <v>6</v>
      </c>
      <c r="C388" s="43" t="s">
        <v>1126</v>
      </c>
      <c r="D388" s="43" t="s">
        <v>1121</v>
      </c>
      <c r="E388" s="46"/>
      <c r="F388" s="45">
        <v>2500</v>
      </c>
      <c r="G388" s="46"/>
      <c r="H388" s="47">
        <v>0</v>
      </c>
      <c r="I388" s="48">
        <f t="shared" si="18"/>
        <v>2500</v>
      </c>
      <c r="J388" s="49">
        <f t="shared" ref="J388:J393" si="19">F388*1000</f>
        <v>2500000</v>
      </c>
      <c r="K388" s="50">
        <v>0</v>
      </c>
    </row>
    <row r="389" spans="1:11" ht="23.25" customHeight="1" x14ac:dyDescent="0.25">
      <c r="A389" s="119"/>
      <c r="B389" s="42">
        <v>7</v>
      </c>
      <c r="C389" s="43" t="s">
        <v>1127</v>
      </c>
      <c r="D389" s="43" t="s">
        <v>1121</v>
      </c>
      <c r="E389" s="46"/>
      <c r="F389" s="45">
        <v>5000</v>
      </c>
      <c r="G389" s="46"/>
      <c r="H389" s="45">
        <v>1667</v>
      </c>
      <c r="I389" s="48">
        <f t="shared" si="18"/>
        <v>6667</v>
      </c>
      <c r="J389" s="49">
        <f t="shared" si="19"/>
        <v>5000000</v>
      </c>
      <c r="K389" s="49">
        <f>H389*1000</f>
        <v>1667000</v>
      </c>
    </row>
    <row r="390" spans="1:11" ht="23.25" customHeight="1" x14ac:dyDescent="0.25">
      <c r="A390" s="119"/>
      <c r="B390" s="42">
        <v>8</v>
      </c>
      <c r="C390" s="43" t="s">
        <v>1128</v>
      </c>
      <c r="D390" s="43" t="s">
        <v>1121</v>
      </c>
      <c r="E390" s="46"/>
      <c r="F390" s="45">
        <v>500</v>
      </c>
      <c r="G390" s="46"/>
      <c r="H390" s="47">
        <v>0</v>
      </c>
      <c r="I390" s="48">
        <f t="shared" si="18"/>
        <v>500</v>
      </c>
      <c r="J390" s="49">
        <f t="shared" si="19"/>
        <v>500000</v>
      </c>
      <c r="K390" s="50">
        <v>0</v>
      </c>
    </row>
    <row r="391" spans="1:11" ht="23.25" customHeight="1" x14ac:dyDescent="0.25">
      <c r="A391" s="119"/>
      <c r="B391" s="42">
        <v>9</v>
      </c>
      <c r="C391" s="43" t="s">
        <v>1129</v>
      </c>
      <c r="D391" s="43" t="s">
        <v>1121</v>
      </c>
      <c r="E391" s="46"/>
      <c r="F391" s="45">
        <v>1200</v>
      </c>
      <c r="G391" s="46"/>
      <c r="H391" s="47">
        <v>0</v>
      </c>
      <c r="I391" s="48">
        <f t="shared" si="18"/>
        <v>1200</v>
      </c>
      <c r="J391" s="49">
        <f t="shared" si="19"/>
        <v>1200000</v>
      </c>
      <c r="K391" s="50">
        <v>0</v>
      </c>
    </row>
    <row r="392" spans="1:11" ht="23.25" customHeight="1" x14ac:dyDescent="0.25">
      <c r="A392" s="119"/>
      <c r="B392" s="42">
        <v>10</v>
      </c>
      <c r="C392" s="43" t="s">
        <v>1130</v>
      </c>
      <c r="D392" s="43" t="s">
        <v>1121</v>
      </c>
      <c r="E392" s="46"/>
      <c r="F392" s="45">
        <v>1000</v>
      </c>
      <c r="G392" s="46"/>
      <c r="H392" s="47">
        <v>0</v>
      </c>
      <c r="I392" s="48">
        <f t="shared" si="18"/>
        <v>1000</v>
      </c>
      <c r="J392" s="49">
        <f t="shared" si="19"/>
        <v>1000000</v>
      </c>
      <c r="K392" s="50">
        <v>0</v>
      </c>
    </row>
    <row r="393" spans="1:11" ht="23.25" customHeight="1" x14ac:dyDescent="0.25">
      <c r="A393" s="119"/>
      <c r="B393" s="42">
        <v>11</v>
      </c>
      <c r="C393" s="43" t="s">
        <v>809</v>
      </c>
      <c r="D393" s="43" t="s">
        <v>1121</v>
      </c>
      <c r="E393" s="46"/>
      <c r="F393" s="45">
        <v>1000</v>
      </c>
      <c r="G393" s="46"/>
      <c r="H393" s="47">
        <v>0</v>
      </c>
      <c r="I393" s="48">
        <f t="shared" si="18"/>
        <v>1000</v>
      </c>
      <c r="J393" s="49">
        <f t="shared" si="19"/>
        <v>1000000</v>
      </c>
      <c r="K393" s="50">
        <v>0</v>
      </c>
    </row>
    <row r="394" spans="1:11" ht="23.25" customHeight="1" x14ac:dyDescent="0.25">
      <c r="A394" s="119"/>
      <c r="B394" s="42">
        <v>12</v>
      </c>
      <c r="C394" s="43" t="s">
        <v>1125</v>
      </c>
      <c r="D394" s="43" t="s">
        <v>1131</v>
      </c>
      <c r="E394" s="46">
        <v>1000</v>
      </c>
      <c r="F394" s="45"/>
      <c r="G394" s="46">
        <v>1000</v>
      </c>
      <c r="H394" s="47">
        <v>0</v>
      </c>
      <c r="I394" s="48">
        <f>E394+G394</f>
        <v>2000</v>
      </c>
      <c r="J394" s="50"/>
      <c r="K394" s="50">
        <v>0</v>
      </c>
    </row>
    <row r="395" spans="1:11" ht="23.25" customHeight="1" x14ac:dyDescent="0.25">
      <c r="A395" s="119"/>
      <c r="B395" s="42">
        <v>13</v>
      </c>
      <c r="C395" s="43" t="s">
        <v>886</v>
      </c>
      <c r="D395" s="43" t="s">
        <v>903</v>
      </c>
      <c r="E395" s="46"/>
      <c r="F395" s="45">
        <v>2500</v>
      </c>
      <c r="G395" s="46"/>
      <c r="H395" s="47">
        <v>0</v>
      </c>
      <c r="I395" s="48">
        <f t="shared" si="18"/>
        <v>2500</v>
      </c>
      <c r="J395" s="49">
        <f>F395*700</f>
        <v>1750000</v>
      </c>
      <c r="K395" s="50">
        <v>0</v>
      </c>
    </row>
    <row r="396" spans="1:11" ht="23.25" customHeight="1" x14ac:dyDescent="0.25">
      <c r="A396" s="119"/>
      <c r="B396" s="42">
        <v>14</v>
      </c>
      <c r="C396" s="43" t="s">
        <v>1132</v>
      </c>
      <c r="D396" s="43" t="s">
        <v>903</v>
      </c>
      <c r="E396" s="46"/>
      <c r="F396" s="45">
        <v>1500</v>
      </c>
      <c r="G396" s="46"/>
      <c r="H396" s="47">
        <v>0</v>
      </c>
      <c r="I396" s="48">
        <f t="shared" si="18"/>
        <v>1500</v>
      </c>
      <c r="J396" s="49">
        <f>F396*700</f>
        <v>1050000</v>
      </c>
      <c r="K396" s="50">
        <v>0</v>
      </c>
    </row>
    <row r="397" spans="1:11" ht="23.25" customHeight="1" x14ac:dyDescent="0.25">
      <c r="A397" s="119"/>
      <c r="B397" s="42">
        <v>15</v>
      </c>
      <c r="C397" s="43" t="s">
        <v>1133</v>
      </c>
      <c r="D397" s="43" t="s">
        <v>1121</v>
      </c>
      <c r="E397" s="46"/>
      <c r="F397" s="45">
        <v>1000</v>
      </c>
      <c r="G397" s="46"/>
      <c r="H397" s="47">
        <v>0</v>
      </c>
      <c r="I397" s="48">
        <f t="shared" si="18"/>
        <v>1000</v>
      </c>
      <c r="J397" s="49">
        <f t="shared" ref="J397:J402" si="20">F397*1000</f>
        <v>1000000</v>
      </c>
      <c r="K397" s="50">
        <v>0</v>
      </c>
    </row>
    <row r="398" spans="1:11" ht="23.25" customHeight="1" x14ac:dyDescent="0.25">
      <c r="A398" s="119"/>
      <c r="B398" s="42">
        <v>16</v>
      </c>
      <c r="C398" s="43" t="s">
        <v>1134</v>
      </c>
      <c r="D398" s="43" t="s">
        <v>1121</v>
      </c>
      <c r="E398" s="46"/>
      <c r="F398" s="45">
        <v>1500</v>
      </c>
      <c r="G398" s="46"/>
      <c r="H398" s="47">
        <v>0</v>
      </c>
      <c r="I398" s="48">
        <f t="shared" si="18"/>
        <v>1500</v>
      </c>
      <c r="J398" s="49">
        <f t="shared" si="20"/>
        <v>1500000</v>
      </c>
      <c r="K398" s="50">
        <v>0</v>
      </c>
    </row>
    <row r="399" spans="1:11" ht="23.25" customHeight="1" x14ac:dyDescent="0.25">
      <c r="A399" s="119"/>
      <c r="B399" s="42">
        <v>17</v>
      </c>
      <c r="C399" s="43" t="s">
        <v>1135</v>
      </c>
      <c r="D399" s="43" t="s">
        <v>1121</v>
      </c>
      <c r="E399" s="46"/>
      <c r="F399" s="45">
        <v>1000</v>
      </c>
      <c r="G399" s="46"/>
      <c r="H399" s="47">
        <v>0</v>
      </c>
      <c r="I399" s="48">
        <f t="shared" si="18"/>
        <v>1000</v>
      </c>
      <c r="J399" s="49">
        <f t="shared" si="20"/>
        <v>1000000</v>
      </c>
      <c r="K399" s="50">
        <v>0</v>
      </c>
    </row>
    <row r="400" spans="1:11" ht="23.25" customHeight="1" x14ac:dyDescent="0.25">
      <c r="A400" s="119"/>
      <c r="B400" s="42">
        <v>18</v>
      </c>
      <c r="C400" s="43" t="s">
        <v>1136</v>
      </c>
      <c r="D400" s="43" t="s">
        <v>1121</v>
      </c>
      <c r="E400" s="46"/>
      <c r="F400" s="45">
        <v>1000</v>
      </c>
      <c r="G400" s="46"/>
      <c r="H400" s="47">
        <v>0</v>
      </c>
      <c r="I400" s="48">
        <f t="shared" si="18"/>
        <v>1000</v>
      </c>
      <c r="J400" s="49">
        <f t="shared" si="20"/>
        <v>1000000</v>
      </c>
      <c r="K400" s="50">
        <v>0</v>
      </c>
    </row>
    <row r="401" spans="1:11" ht="23.25" customHeight="1" x14ac:dyDescent="0.25">
      <c r="A401" s="119"/>
      <c r="B401" s="42">
        <v>19</v>
      </c>
      <c r="C401" s="43" t="s">
        <v>1137</v>
      </c>
      <c r="D401" s="43" t="s">
        <v>1121</v>
      </c>
      <c r="E401" s="46"/>
      <c r="F401" s="45">
        <v>5000</v>
      </c>
      <c r="G401" s="46"/>
      <c r="H401" s="47">
        <v>0</v>
      </c>
      <c r="I401" s="48">
        <f t="shared" si="18"/>
        <v>5000</v>
      </c>
      <c r="J401" s="49">
        <f t="shared" si="20"/>
        <v>5000000</v>
      </c>
      <c r="K401" s="50">
        <v>0</v>
      </c>
    </row>
    <row r="402" spans="1:11" ht="23.25" customHeight="1" x14ac:dyDescent="0.25">
      <c r="A402" s="119"/>
      <c r="B402" s="42">
        <v>20</v>
      </c>
      <c r="C402" s="43" t="s">
        <v>1138</v>
      </c>
      <c r="D402" s="43" t="s">
        <v>1121</v>
      </c>
      <c r="E402" s="46"/>
      <c r="F402" s="45">
        <v>1000</v>
      </c>
      <c r="G402" s="46"/>
      <c r="H402" s="47">
        <v>0</v>
      </c>
      <c r="I402" s="48">
        <f t="shared" si="18"/>
        <v>1000</v>
      </c>
      <c r="J402" s="49">
        <f t="shared" si="20"/>
        <v>1000000</v>
      </c>
      <c r="K402" s="50">
        <v>0</v>
      </c>
    </row>
    <row r="403" spans="1:11" ht="23.25" customHeight="1" x14ac:dyDescent="0.25">
      <c r="A403" s="119"/>
      <c r="B403" s="42">
        <v>21</v>
      </c>
      <c r="C403" s="43" t="s">
        <v>1139</v>
      </c>
      <c r="D403" s="43" t="s">
        <v>880</v>
      </c>
      <c r="E403" s="46"/>
      <c r="F403" s="45">
        <v>1000</v>
      </c>
      <c r="G403" s="46"/>
      <c r="H403" s="47">
        <v>0</v>
      </c>
      <c r="I403" s="48">
        <f t="shared" si="18"/>
        <v>1000</v>
      </c>
      <c r="J403" s="49">
        <f>F403*700</f>
        <v>700000</v>
      </c>
      <c r="K403" s="50">
        <v>0</v>
      </c>
    </row>
    <row r="404" spans="1:11" ht="23.25" customHeight="1" x14ac:dyDescent="0.25">
      <c r="A404" s="119"/>
      <c r="B404" s="42">
        <v>22</v>
      </c>
      <c r="C404" s="43" t="s">
        <v>1140</v>
      </c>
      <c r="D404" s="43" t="s">
        <v>880</v>
      </c>
      <c r="E404" s="46"/>
      <c r="F404" s="45">
        <v>4000</v>
      </c>
      <c r="G404" s="46"/>
      <c r="H404" s="47">
        <v>0</v>
      </c>
      <c r="I404" s="48">
        <f t="shared" si="18"/>
        <v>4000</v>
      </c>
      <c r="J404" s="49">
        <f>F404*700</f>
        <v>2800000</v>
      </c>
      <c r="K404" s="50">
        <v>0</v>
      </c>
    </row>
    <row r="405" spans="1:11" ht="23.25" customHeight="1" x14ac:dyDescent="0.25">
      <c r="A405" s="119"/>
      <c r="B405" s="42">
        <v>23</v>
      </c>
      <c r="C405" s="43" t="s">
        <v>1141</v>
      </c>
      <c r="D405" s="43" t="s">
        <v>1121</v>
      </c>
      <c r="E405" s="46"/>
      <c r="F405" s="45">
        <v>1000</v>
      </c>
      <c r="G405" s="46"/>
      <c r="H405" s="47">
        <v>0</v>
      </c>
      <c r="I405" s="48">
        <f t="shared" si="18"/>
        <v>1000</v>
      </c>
      <c r="J405" s="49">
        <f>F405*1000</f>
        <v>1000000</v>
      </c>
      <c r="K405" s="50">
        <v>0</v>
      </c>
    </row>
    <row r="406" spans="1:11" ht="23.25" customHeight="1" x14ac:dyDescent="0.25">
      <c r="A406" s="119"/>
      <c r="B406" s="42">
        <v>24</v>
      </c>
      <c r="C406" s="43" t="s">
        <v>1142</v>
      </c>
      <c r="D406" s="43" t="s">
        <v>880</v>
      </c>
      <c r="E406" s="46"/>
      <c r="F406" s="45">
        <v>400</v>
      </c>
      <c r="G406" s="46"/>
      <c r="H406" s="47">
        <v>0</v>
      </c>
      <c r="I406" s="48">
        <f t="shared" si="18"/>
        <v>400</v>
      </c>
      <c r="J406" s="49">
        <f>F406*700</f>
        <v>280000</v>
      </c>
      <c r="K406" s="50">
        <v>0</v>
      </c>
    </row>
    <row r="407" spans="1:11" ht="23.25" customHeight="1" x14ac:dyDescent="0.25">
      <c r="A407" s="119"/>
      <c r="B407" s="42">
        <v>25</v>
      </c>
      <c r="C407" s="43" t="s">
        <v>1143</v>
      </c>
      <c r="D407" s="43" t="s">
        <v>1121</v>
      </c>
      <c r="E407" s="46"/>
      <c r="F407" s="45">
        <v>1000</v>
      </c>
      <c r="G407" s="46"/>
      <c r="H407" s="47">
        <v>0</v>
      </c>
      <c r="I407" s="48">
        <f t="shared" si="18"/>
        <v>1000</v>
      </c>
      <c r="J407" s="49">
        <f>F407*1000</f>
        <v>1000000</v>
      </c>
      <c r="K407" s="50">
        <v>0</v>
      </c>
    </row>
    <row r="408" spans="1:11" ht="23.25" customHeight="1" x14ac:dyDescent="0.25">
      <c r="A408" s="119"/>
      <c r="B408" s="42">
        <v>26</v>
      </c>
      <c r="C408" s="43" t="s">
        <v>1144</v>
      </c>
      <c r="D408" s="43" t="s">
        <v>1121</v>
      </c>
      <c r="E408" s="46"/>
      <c r="F408" s="45">
        <v>5000</v>
      </c>
      <c r="G408" s="46"/>
      <c r="H408" s="47">
        <v>0</v>
      </c>
      <c r="I408" s="48">
        <f t="shared" si="18"/>
        <v>5000</v>
      </c>
      <c r="J408" s="49">
        <f>F408*1000</f>
        <v>5000000</v>
      </c>
      <c r="K408" s="50">
        <v>0</v>
      </c>
    </row>
    <row r="409" spans="1:11" ht="23.25" customHeight="1" x14ac:dyDescent="0.25">
      <c r="A409" s="119" t="s">
        <v>1145</v>
      </c>
      <c r="B409" s="42">
        <v>1</v>
      </c>
      <c r="C409" s="43" t="s">
        <v>1146</v>
      </c>
      <c r="D409" s="43" t="s">
        <v>1147</v>
      </c>
      <c r="E409" s="46"/>
      <c r="F409" s="45">
        <v>2000</v>
      </c>
      <c r="G409" s="46"/>
      <c r="H409" s="47">
        <v>0</v>
      </c>
      <c r="I409" s="48">
        <f>F409+H409</f>
        <v>2000</v>
      </c>
      <c r="J409" s="49">
        <f>F409*700</f>
        <v>1400000</v>
      </c>
      <c r="K409" s="50">
        <v>0</v>
      </c>
    </row>
    <row r="410" spans="1:11" ht="23.25" customHeight="1" x14ac:dyDescent="0.25">
      <c r="A410" s="119"/>
      <c r="B410" s="42">
        <v>2</v>
      </c>
      <c r="C410" s="43" t="s">
        <v>1148</v>
      </c>
      <c r="D410" s="43" t="s">
        <v>1147</v>
      </c>
      <c r="E410" s="46"/>
      <c r="F410" s="45">
        <v>2000</v>
      </c>
      <c r="G410" s="46"/>
      <c r="H410" s="45">
        <v>500</v>
      </c>
      <c r="I410" s="48">
        <f t="shared" ref="I410:I415" si="21">F410+H410</f>
        <v>2500</v>
      </c>
      <c r="J410" s="49">
        <f>F410*700</f>
        <v>1400000</v>
      </c>
      <c r="K410" s="50">
        <v>0</v>
      </c>
    </row>
    <row r="411" spans="1:11" ht="23.25" customHeight="1" x14ac:dyDescent="0.25">
      <c r="A411" s="119"/>
      <c r="B411" s="42">
        <v>3</v>
      </c>
      <c r="C411" s="43" t="s">
        <v>1148</v>
      </c>
      <c r="D411" s="43" t="s">
        <v>807</v>
      </c>
      <c r="E411" s="46"/>
      <c r="F411" s="45">
        <v>1000</v>
      </c>
      <c r="G411" s="46"/>
      <c r="H411" s="45">
        <v>250</v>
      </c>
      <c r="I411" s="48">
        <f t="shared" si="21"/>
        <v>1250</v>
      </c>
      <c r="J411" s="49">
        <f>F411*700</f>
        <v>700000</v>
      </c>
      <c r="K411" s="49">
        <f>H411*700</f>
        <v>175000</v>
      </c>
    </row>
    <row r="412" spans="1:11" ht="23.25" customHeight="1" x14ac:dyDescent="0.25">
      <c r="A412" s="119"/>
      <c r="B412" s="42">
        <v>4</v>
      </c>
      <c r="C412" s="43" t="s">
        <v>763</v>
      </c>
      <c r="D412" s="43" t="s">
        <v>1147</v>
      </c>
      <c r="E412" s="46"/>
      <c r="F412" s="45">
        <v>2500</v>
      </c>
      <c r="G412" s="46"/>
      <c r="H412" s="45">
        <v>2500</v>
      </c>
      <c r="I412" s="48">
        <f t="shared" si="21"/>
        <v>5000</v>
      </c>
      <c r="J412" s="49">
        <f>F412*700</f>
        <v>1750000</v>
      </c>
      <c r="K412" s="49">
        <f>H412*700</f>
        <v>1750000</v>
      </c>
    </row>
    <row r="413" spans="1:11" ht="23.25" customHeight="1" x14ac:dyDescent="0.25">
      <c r="A413" s="119"/>
      <c r="B413" s="42">
        <v>5</v>
      </c>
      <c r="C413" s="43" t="s">
        <v>763</v>
      </c>
      <c r="D413" s="43" t="s">
        <v>807</v>
      </c>
      <c r="E413" s="46"/>
      <c r="F413" s="45">
        <v>2500</v>
      </c>
      <c r="G413" s="46"/>
      <c r="H413" s="45">
        <v>2700</v>
      </c>
      <c r="I413" s="48">
        <f t="shared" si="21"/>
        <v>5200</v>
      </c>
      <c r="J413" s="49">
        <f>F413*700</f>
        <v>1750000</v>
      </c>
      <c r="K413" s="49">
        <f>H413*700</f>
        <v>1890000</v>
      </c>
    </row>
    <row r="414" spans="1:11" ht="23.25" customHeight="1" x14ac:dyDescent="0.25">
      <c r="A414" s="119"/>
      <c r="B414" s="42">
        <v>6</v>
      </c>
      <c r="C414" s="43" t="s">
        <v>1298</v>
      </c>
      <c r="D414" s="43" t="s">
        <v>1299</v>
      </c>
      <c r="E414" s="52">
        <v>0</v>
      </c>
      <c r="F414" s="45">
        <v>149045</v>
      </c>
      <c r="G414" s="52"/>
      <c r="H414" s="45">
        <v>154687</v>
      </c>
      <c r="I414" s="51">
        <v>0</v>
      </c>
      <c r="J414" s="9">
        <v>403853439</v>
      </c>
      <c r="K414" s="9">
        <v>486849578</v>
      </c>
    </row>
    <row r="415" spans="1:11" ht="23.25" customHeight="1" x14ac:dyDescent="0.25">
      <c r="A415" s="119"/>
      <c r="B415" s="42">
        <v>7</v>
      </c>
      <c r="C415" s="43" t="s">
        <v>763</v>
      </c>
      <c r="D415" s="43" t="s">
        <v>802</v>
      </c>
      <c r="E415" s="46"/>
      <c r="F415" s="45">
        <v>2500</v>
      </c>
      <c r="G415" s="46"/>
      <c r="H415" s="45">
        <v>2500</v>
      </c>
      <c r="I415" s="48">
        <f t="shared" si="21"/>
        <v>5000</v>
      </c>
      <c r="J415" s="49">
        <f>F415*1000</f>
        <v>2500000</v>
      </c>
      <c r="K415" s="49">
        <f>H415*1000</f>
        <v>2500000</v>
      </c>
    </row>
    <row r="416" spans="1:11" ht="40.5" customHeight="1" x14ac:dyDescent="0.25">
      <c r="A416" s="119" t="s">
        <v>1149</v>
      </c>
      <c r="B416" s="42">
        <v>1</v>
      </c>
      <c r="C416" s="43" t="s">
        <v>1150</v>
      </c>
      <c r="D416" s="43" t="s">
        <v>802</v>
      </c>
      <c r="E416" s="46"/>
      <c r="F416" s="45">
        <v>500</v>
      </c>
      <c r="G416" s="46"/>
      <c r="H416" s="45">
        <v>500</v>
      </c>
      <c r="I416" s="48">
        <f>F416+H416</f>
        <v>1000</v>
      </c>
      <c r="J416" s="49">
        <f t="shared" ref="J416:J426" si="22">F416*1000</f>
        <v>500000</v>
      </c>
      <c r="K416" s="49">
        <f t="shared" ref="K416:K426" si="23">H416*1000</f>
        <v>500000</v>
      </c>
    </row>
    <row r="417" spans="1:11" ht="15.75" x14ac:dyDescent="0.25">
      <c r="A417" s="119"/>
      <c r="B417" s="42">
        <v>2</v>
      </c>
      <c r="C417" s="43" t="s">
        <v>1151</v>
      </c>
      <c r="D417" s="43" t="s">
        <v>802</v>
      </c>
      <c r="E417" s="46"/>
      <c r="F417" s="45">
        <v>500</v>
      </c>
      <c r="G417" s="46"/>
      <c r="H417" s="45">
        <v>500</v>
      </c>
      <c r="I417" s="48">
        <f t="shared" ref="I417:I447" si="24">F417+H417</f>
        <v>1000</v>
      </c>
      <c r="J417" s="49">
        <f t="shared" si="22"/>
        <v>500000</v>
      </c>
      <c r="K417" s="49">
        <f t="shared" si="23"/>
        <v>500000</v>
      </c>
    </row>
    <row r="418" spans="1:11" ht="15.75" x14ac:dyDescent="0.25">
      <c r="A418" s="119"/>
      <c r="B418" s="42">
        <v>3</v>
      </c>
      <c r="C418" s="43" t="s">
        <v>1152</v>
      </c>
      <c r="D418" s="43" t="s">
        <v>802</v>
      </c>
      <c r="E418" s="46"/>
      <c r="F418" s="45">
        <v>500</v>
      </c>
      <c r="G418" s="46"/>
      <c r="H418" s="45">
        <v>500</v>
      </c>
      <c r="I418" s="48">
        <f t="shared" si="24"/>
        <v>1000</v>
      </c>
      <c r="J418" s="49">
        <f t="shared" si="22"/>
        <v>500000</v>
      </c>
      <c r="K418" s="49">
        <f t="shared" si="23"/>
        <v>500000</v>
      </c>
    </row>
    <row r="419" spans="1:11" ht="15.75" x14ac:dyDescent="0.25">
      <c r="A419" s="119"/>
      <c r="B419" s="42">
        <v>4</v>
      </c>
      <c r="C419" s="43" t="s">
        <v>1153</v>
      </c>
      <c r="D419" s="43" t="s">
        <v>802</v>
      </c>
      <c r="E419" s="46"/>
      <c r="F419" s="45">
        <v>2250</v>
      </c>
      <c r="G419" s="46"/>
      <c r="H419" s="45">
        <v>750</v>
      </c>
      <c r="I419" s="48">
        <f t="shared" si="24"/>
        <v>3000</v>
      </c>
      <c r="J419" s="49">
        <f t="shared" si="22"/>
        <v>2250000</v>
      </c>
      <c r="K419" s="49">
        <f t="shared" si="23"/>
        <v>750000</v>
      </c>
    </row>
    <row r="420" spans="1:11" ht="15.75" x14ac:dyDescent="0.25">
      <c r="A420" s="119"/>
      <c r="B420" s="42">
        <v>5</v>
      </c>
      <c r="C420" s="43" t="s">
        <v>1154</v>
      </c>
      <c r="D420" s="43" t="s">
        <v>802</v>
      </c>
      <c r="E420" s="46"/>
      <c r="F420" s="45">
        <v>500</v>
      </c>
      <c r="G420" s="46"/>
      <c r="H420" s="45">
        <v>500</v>
      </c>
      <c r="I420" s="48">
        <f t="shared" si="24"/>
        <v>1000</v>
      </c>
      <c r="J420" s="49">
        <f t="shared" si="22"/>
        <v>500000</v>
      </c>
      <c r="K420" s="49">
        <f t="shared" si="23"/>
        <v>500000</v>
      </c>
    </row>
    <row r="421" spans="1:11" ht="15.75" x14ac:dyDescent="0.25">
      <c r="A421" s="119"/>
      <c r="B421" s="42">
        <v>6</v>
      </c>
      <c r="C421" s="43" t="s">
        <v>1155</v>
      </c>
      <c r="D421" s="43" t="s">
        <v>802</v>
      </c>
      <c r="E421" s="46"/>
      <c r="F421" s="45">
        <v>750</v>
      </c>
      <c r="G421" s="46"/>
      <c r="H421" s="45">
        <v>535</v>
      </c>
      <c r="I421" s="48">
        <f t="shared" si="24"/>
        <v>1285</v>
      </c>
      <c r="J421" s="49">
        <f t="shared" si="22"/>
        <v>750000</v>
      </c>
      <c r="K421" s="49">
        <f t="shared" si="23"/>
        <v>535000</v>
      </c>
    </row>
    <row r="422" spans="1:11" ht="15.75" x14ac:dyDescent="0.25">
      <c r="A422" s="119"/>
      <c r="B422" s="42">
        <v>7</v>
      </c>
      <c r="C422" s="43" t="s">
        <v>1156</v>
      </c>
      <c r="D422" s="43" t="s">
        <v>802</v>
      </c>
      <c r="E422" s="46"/>
      <c r="F422" s="45">
        <v>2250</v>
      </c>
      <c r="G422" s="46"/>
      <c r="H422" s="45">
        <v>750</v>
      </c>
      <c r="I422" s="48">
        <f t="shared" si="24"/>
        <v>3000</v>
      </c>
      <c r="J422" s="49">
        <f t="shared" si="22"/>
        <v>2250000</v>
      </c>
      <c r="K422" s="49">
        <f t="shared" si="23"/>
        <v>750000</v>
      </c>
    </row>
    <row r="423" spans="1:11" ht="15.75" x14ac:dyDescent="0.25">
      <c r="A423" s="119"/>
      <c r="B423" s="42">
        <v>8</v>
      </c>
      <c r="C423" s="43" t="s">
        <v>1157</v>
      </c>
      <c r="D423" s="43" t="s">
        <v>802</v>
      </c>
      <c r="E423" s="46"/>
      <c r="F423" s="45">
        <v>500</v>
      </c>
      <c r="G423" s="46"/>
      <c r="H423" s="45">
        <v>500</v>
      </c>
      <c r="I423" s="48">
        <f t="shared" si="24"/>
        <v>1000</v>
      </c>
      <c r="J423" s="49">
        <f t="shared" si="22"/>
        <v>500000</v>
      </c>
      <c r="K423" s="49">
        <f t="shared" si="23"/>
        <v>500000</v>
      </c>
    </row>
    <row r="424" spans="1:11" ht="15.75" x14ac:dyDescent="0.25">
      <c r="A424" s="119"/>
      <c r="B424" s="42">
        <v>9</v>
      </c>
      <c r="C424" s="43" t="s">
        <v>1158</v>
      </c>
      <c r="D424" s="43" t="s">
        <v>802</v>
      </c>
      <c r="E424" s="46"/>
      <c r="F424" s="45">
        <v>2250</v>
      </c>
      <c r="G424" s="46"/>
      <c r="H424" s="45">
        <v>940</v>
      </c>
      <c r="I424" s="48">
        <f t="shared" si="24"/>
        <v>3190</v>
      </c>
      <c r="J424" s="49">
        <f t="shared" si="22"/>
        <v>2250000</v>
      </c>
      <c r="K424" s="49">
        <f t="shared" si="23"/>
        <v>940000</v>
      </c>
    </row>
    <row r="425" spans="1:11" ht="15.75" x14ac:dyDescent="0.25">
      <c r="A425" s="119"/>
      <c r="B425" s="42">
        <v>10</v>
      </c>
      <c r="C425" s="43" t="s">
        <v>1159</v>
      </c>
      <c r="D425" s="43" t="s">
        <v>802</v>
      </c>
      <c r="E425" s="46"/>
      <c r="F425" s="45">
        <v>750</v>
      </c>
      <c r="G425" s="46"/>
      <c r="H425" s="45">
        <v>250</v>
      </c>
      <c r="I425" s="48">
        <f t="shared" si="24"/>
        <v>1000</v>
      </c>
      <c r="J425" s="49">
        <f t="shared" si="22"/>
        <v>750000</v>
      </c>
      <c r="K425" s="49">
        <f t="shared" si="23"/>
        <v>250000</v>
      </c>
    </row>
    <row r="426" spans="1:11" ht="15.75" x14ac:dyDescent="0.25">
      <c r="A426" s="119"/>
      <c r="B426" s="42">
        <v>11</v>
      </c>
      <c r="C426" s="43" t="s">
        <v>1160</v>
      </c>
      <c r="D426" s="43" t="s">
        <v>802</v>
      </c>
      <c r="E426" s="46"/>
      <c r="F426" s="45">
        <v>500</v>
      </c>
      <c r="G426" s="46"/>
      <c r="H426" s="45">
        <v>500</v>
      </c>
      <c r="I426" s="48">
        <f t="shared" si="24"/>
        <v>1000</v>
      </c>
      <c r="J426" s="49">
        <f t="shared" si="22"/>
        <v>500000</v>
      </c>
      <c r="K426" s="49">
        <f t="shared" si="23"/>
        <v>500000</v>
      </c>
    </row>
    <row r="427" spans="1:11" ht="31.5" x14ac:dyDescent="0.25">
      <c r="A427" s="119"/>
      <c r="B427" s="42">
        <v>12</v>
      </c>
      <c r="C427" s="43" t="s">
        <v>1161</v>
      </c>
      <c r="D427" s="43" t="s">
        <v>1147</v>
      </c>
      <c r="E427" s="46"/>
      <c r="F427" s="45">
        <v>1000</v>
      </c>
      <c r="G427" s="46"/>
      <c r="H427" s="45">
        <v>1000</v>
      </c>
      <c r="I427" s="48">
        <f t="shared" si="24"/>
        <v>2000</v>
      </c>
      <c r="J427" s="49">
        <f>F427*700</f>
        <v>700000</v>
      </c>
      <c r="K427" s="49">
        <f>H427*700</f>
        <v>700000</v>
      </c>
    </row>
    <row r="428" spans="1:11" ht="15.75" x14ac:dyDescent="0.25">
      <c r="A428" s="119"/>
      <c r="B428" s="42">
        <v>13</v>
      </c>
      <c r="C428" s="43" t="s">
        <v>1162</v>
      </c>
      <c r="D428" s="43" t="s">
        <v>802</v>
      </c>
      <c r="E428" s="46"/>
      <c r="F428" s="45">
        <v>750</v>
      </c>
      <c r="G428" s="46"/>
      <c r="H428" s="45">
        <v>400</v>
      </c>
      <c r="I428" s="48">
        <f t="shared" si="24"/>
        <v>1150</v>
      </c>
      <c r="J428" s="49">
        <f t="shared" ref="J428:J436" si="25">F428*1000</f>
        <v>750000</v>
      </c>
      <c r="K428" s="49">
        <f t="shared" ref="K428:K435" si="26">H428*1000</f>
        <v>400000</v>
      </c>
    </row>
    <row r="429" spans="1:11" ht="15.75" x14ac:dyDescent="0.25">
      <c r="A429" s="119"/>
      <c r="B429" s="42">
        <v>14</v>
      </c>
      <c r="C429" s="43" t="s">
        <v>1163</v>
      </c>
      <c r="D429" s="43" t="s">
        <v>802</v>
      </c>
      <c r="E429" s="46"/>
      <c r="F429" s="45">
        <v>2250</v>
      </c>
      <c r="G429" s="46"/>
      <c r="H429" s="45">
        <v>750</v>
      </c>
      <c r="I429" s="48">
        <f t="shared" si="24"/>
        <v>3000</v>
      </c>
      <c r="J429" s="49">
        <f t="shared" si="25"/>
        <v>2250000</v>
      </c>
      <c r="K429" s="49">
        <f t="shared" si="26"/>
        <v>750000</v>
      </c>
    </row>
    <row r="430" spans="1:11" ht="15.75" x14ac:dyDescent="0.25">
      <c r="A430" s="119"/>
      <c r="B430" s="42">
        <v>15</v>
      </c>
      <c r="C430" s="43" t="s">
        <v>1164</v>
      </c>
      <c r="D430" s="43" t="s">
        <v>802</v>
      </c>
      <c r="E430" s="46"/>
      <c r="F430" s="45">
        <v>500</v>
      </c>
      <c r="G430" s="46"/>
      <c r="H430" s="45">
        <v>500</v>
      </c>
      <c r="I430" s="48">
        <f t="shared" si="24"/>
        <v>1000</v>
      </c>
      <c r="J430" s="49">
        <f t="shared" si="25"/>
        <v>500000</v>
      </c>
      <c r="K430" s="49">
        <f t="shared" si="26"/>
        <v>500000</v>
      </c>
    </row>
    <row r="431" spans="1:11" ht="15.75" x14ac:dyDescent="0.25">
      <c r="A431" s="119"/>
      <c r="B431" s="42">
        <v>16</v>
      </c>
      <c r="C431" s="43" t="s">
        <v>1165</v>
      </c>
      <c r="D431" s="43" t="s">
        <v>802</v>
      </c>
      <c r="E431" s="46"/>
      <c r="F431" s="45">
        <v>500</v>
      </c>
      <c r="G431" s="46"/>
      <c r="H431" s="45">
        <v>500</v>
      </c>
      <c r="I431" s="48">
        <f t="shared" si="24"/>
        <v>1000</v>
      </c>
      <c r="J431" s="49">
        <f t="shared" si="25"/>
        <v>500000</v>
      </c>
      <c r="K431" s="49">
        <f t="shared" si="26"/>
        <v>500000</v>
      </c>
    </row>
    <row r="432" spans="1:11" ht="15.75" x14ac:dyDescent="0.25">
      <c r="A432" s="119"/>
      <c r="B432" s="42">
        <v>17</v>
      </c>
      <c r="C432" s="43" t="s">
        <v>1166</v>
      </c>
      <c r="D432" s="43" t="s">
        <v>802</v>
      </c>
      <c r="E432" s="46"/>
      <c r="F432" s="45">
        <v>1000</v>
      </c>
      <c r="G432" s="46"/>
      <c r="H432" s="45">
        <v>410</v>
      </c>
      <c r="I432" s="48">
        <f t="shared" si="24"/>
        <v>1410</v>
      </c>
      <c r="J432" s="49">
        <f t="shared" si="25"/>
        <v>1000000</v>
      </c>
      <c r="K432" s="49">
        <f t="shared" si="26"/>
        <v>410000</v>
      </c>
    </row>
    <row r="433" spans="1:11" ht="15.75" x14ac:dyDescent="0.25">
      <c r="A433" s="119"/>
      <c r="B433" s="42">
        <v>18</v>
      </c>
      <c r="C433" s="43" t="s">
        <v>1167</v>
      </c>
      <c r="D433" s="43" t="s">
        <v>802</v>
      </c>
      <c r="E433" s="46"/>
      <c r="F433" s="45">
        <v>250</v>
      </c>
      <c r="G433" s="46"/>
      <c r="H433" s="45">
        <v>750</v>
      </c>
      <c r="I433" s="48">
        <f t="shared" si="24"/>
        <v>1000</v>
      </c>
      <c r="J433" s="49">
        <f t="shared" si="25"/>
        <v>250000</v>
      </c>
      <c r="K433" s="49">
        <f t="shared" si="26"/>
        <v>750000</v>
      </c>
    </row>
    <row r="434" spans="1:11" ht="15.75" x14ac:dyDescent="0.25">
      <c r="A434" s="119"/>
      <c r="B434" s="42">
        <v>19</v>
      </c>
      <c r="C434" s="43" t="s">
        <v>1168</v>
      </c>
      <c r="D434" s="43" t="s">
        <v>802</v>
      </c>
      <c r="E434" s="46"/>
      <c r="F434" s="45">
        <v>250</v>
      </c>
      <c r="G434" s="46"/>
      <c r="H434" s="45">
        <v>750</v>
      </c>
      <c r="I434" s="48">
        <f t="shared" si="24"/>
        <v>1000</v>
      </c>
      <c r="J434" s="49">
        <f t="shared" si="25"/>
        <v>250000</v>
      </c>
      <c r="K434" s="49">
        <f t="shared" si="26"/>
        <v>750000</v>
      </c>
    </row>
    <row r="435" spans="1:11" ht="15.75" x14ac:dyDescent="0.25">
      <c r="A435" s="119"/>
      <c r="B435" s="42">
        <v>20</v>
      </c>
      <c r="C435" s="43" t="s">
        <v>1169</v>
      </c>
      <c r="D435" s="43" t="s">
        <v>802</v>
      </c>
      <c r="E435" s="46"/>
      <c r="F435" s="45">
        <v>250</v>
      </c>
      <c r="G435" s="46"/>
      <c r="H435" s="45">
        <v>750</v>
      </c>
      <c r="I435" s="48">
        <f t="shared" si="24"/>
        <v>1000</v>
      </c>
      <c r="J435" s="49">
        <f t="shared" si="25"/>
        <v>250000</v>
      </c>
      <c r="K435" s="49">
        <f t="shared" si="26"/>
        <v>750000</v>
      </c>
    </row>
    <row r="436" spans="1:11" ht="15.75" x14ac:dyDescent="0.25">
      <c r="A436" s="119"/>
      <c r="B436" s="42">
        <v>21</v>
      </c>
      <c r="C436" s="43" t="s">
        <v>1170</v>
      </c>
      <c r="D436" s="43" t="s">
        <v>802</v>
      </c>
      <c r="E436" s="46"/>
      <c r="F436" s="45">
        <v>1000</v>
      </c>
      <c r="G436" s="46"/>
      <c r="H436" s="47">
        <v>0</v>
      </c>
      <c r="I436" s="48">
        <f t="shared" si="24"/>
        <v>1000</v>
      </c>
      <c r="J436" s="49">
        <f t="shared" si="25"/>
        <v>1000000</v>
      </c>
      <c r="K436" s="50">
        <v>0</v>
      </c>
    </row>
    <row r="437" spans="1:11" ht="15.75" x14ac:dyDescent="0.25">
      <c r="A437" s="119"/>
      <c r="B437" s="42">
        <v>22</v>
      </c>
      <c r="C437" s="43" t="s">
        <v>1171</v>
      </c>
      <c r="D437" s="43" t="s">
        <v>1147</v>
      </c>
      <c r="E437" s="46"/>
      <c r="F437" s="45">
        <v>1000</v>
      </c>
      <c r="G437" s="46"/>
      <c r="H437" s="45">
        <v>1602</v>
      </c>
      <c r="I437" s="48">
        <f t="shared" si="24"/>
        <v>2602</v>
      </c>
      <c r="J437" s="49">
        <f>F437*700</f>
        <v>700000</v>
      </c>
      <c r="K437" s="49">
        <f>H437*700</f>
        <v>1121400</v>
      </c>
    </row>
    <row r="438" spans="1:11" ht="15.75" x14ac:dyDescent="0.25">
      <c r="A438" s="119"/>
      <c r="B438" s="42">
        <v>23</v>
      </c>
      <c r="C438" s="43" t="s">
        <v>1172</v>
      </c>
      <c r="D438" s="43" t="s">
        <v>802</v>
      </c>
      <c r="E438" s="46"/>
      <c r="F438" s="45">
        <v>1000</v>
      </c>
      <c r="G438" s="46"/>
      <c r="H438" s="45">
        <v>1000</v>
      </c>
      <c r="I438" s="48">
        <f t="shared" si="24"/>
        <v>2000</v>
      </c>
      <c r="J438" s="49">
        <f>F438*1000</f>
        <v>1000000</v>
      </c>
      <c r="K438" s="49">
        <f>H438*1000</f>
        <v>1000000</v>
      </c>
    </row>
    <row r="439" spans="1:11" ht="15.75" x14ac:dyDescent="0.25">
      <c r="A439" s="119"/>
      <c r="B439" s="42">
        <v>24</v>
      </c>
      <c r="C439" s="43" t="s">
        <v>1173</v>
      </c>
      <c r="D439" s="43" t="s">
        <v>802</v>
      </c>
      <c r="E439" s="46"/>
      <c r="F439" s="45">
        <v>750</v>
      </c>
      <c r="G439" s="46"/>
      <c r="H439" s="45">
        <v>2250</v>
      </c>
      <c r="I439" s="48">
        <f t="shared" si="24"/>
        <v>3000</v>
      </c>
      <c r="J439" s="49">
        <f>F439*1000</f>
        <v>750000</v>
      </c>
      <c r="K439" s="49">
        <f>H439*1000</f>
        <v>2250000</v>
      </c>
    </row>
    <row r="440" spans="1:11" ht="15.75" x14ac:dyDescent="0.25">
      <c r="A440" s="119"/>
      <c r="B440" s="42">
        <v>25</v>
      </c>
      <c r="C440" s="43" t="s">
        <v>1174</v>
      </c>
      <c r="D440" s="43" t="s">
        <v>802</v>
      </c>
      <c r="E440" s="46"/>
      <c r="F440" s="45">
        <v>1000</v>
      </c>
      <c r="G440" s="46"/>
      <c r="H440" s="45">
        <v>218</v>
      </c>
      <c r="I440" s="48">
        <f t="shared" si="24"/>
        <v>1218</v>
      </c>
      <c r="J440" s="49">
        <f>F440*1000</f>
        <v>1000000</v>
      </c>
      <c r="K440" s="49">
        <f>H440*1000</f>
        <v>218000</v>
      </c>
    </row>
    <row r="441" spans="1:11" ht="15.75" x14ac:dyDescent="0.25">
      <c r="A441" s="119"/>
      <c r="B441" s="42">
        <v>26</v>
      </c>
      <c r="C441" s="43" t="s">
        <v>1175</v>
      </c>
      <c r="D441" s="43" t="s">
        <v>1147</v>
      </c>
      <c r="E441" s="46"/>
      <c r="F441" s="45">
        <v>1000</v>
      </c>
      <c r="G441" s="46"/>
      <c r="H441" s="45">
        <v>261</v>
      </c>
      <c r="I441" s="48">
        <f t="shared" si="24"/>
        <v>1261</v>
      </c>
      <c r="J441" s="49">
        <f>F441*700</f>
        <v>700000</v>
      </c>
      <c r="K441" s="49">
        <f>H441*700</f>
        <v>182700</v>
      </c>
    </row>
    <row r="442" spans="1:11" ht="15.75" x14ac:dyDescent="0.25">
      <c r="A442" s="119"/>
      <c r="B442" s="42">
        <v>27</v>
      </c>
      <c r="C442" s="43" t="s">
        <v>1176</v>
      </c>
      <c r="D442" s="43" t="s">
        <v>1147</v>
      </c>
      <c r="E442" s="46"/>
      <c r="F442" s="45">
        <v>250</v>
      </c>
      <c r="G442" s="46"/>
      <c r="H442" s="45">
        <v>2960</v>
      </c>
      <c r="I442" s="48">
        <f t="shared" si="24"/>
        <v>3210</v>
      </c>
      <c r="J442" s="49">
        <f>F442*700</f>
        <v>175000</v>
      </c>
      <c r="K442" s="49">
        <f>H442*700</f>
        <v>2072000</v>
      </c>
    </row>
    <row r="443" spans="1:11" ht="40.5" customHeight="1" x14ac:dyDescent="0.25">
      <c r="A443" s="119"/>
      <c r="B443" s="42">
        <v>28</v>
      </c>
      <c r="C443" s="43" t="s">
        <v>1177</v>
      </c>
      <c r="D443" s="43" t="s">
        <v>827</v>
      </c>
      <c r="E443" s="46"/>
      <c r="F443" s="45"/>
      <c r="G443" s="46"/>
      <c r="H443" s="45"/>
      <c r="I443" s="51"/>
      <c r="J443" s="50"/>
      <c r="K443" s="50"/>
    </row>
    <row r="444" spans="1:11" ht="40.5" customHeight="1" x14ac:dyDescent="0.25">
      <c r="A444" s="119"/>
      <c r="B444" s="42">
        <v>29</v>
      </c>
      <c r="C444" s="43" t="s">
        <v>1178</v>
      </c>
      <c r="D444" s="43" t="s">
        <v>827</v>
      </c>
      <c r="E444" s="46"/>
      <c r="F444" s="45"/>
      <c r="G444" s="46"/>
      <c r="H444" s="45"/>
      <c r="I444" s="51"/>
      <c r="J444" s="50"/>
      <c r="K444" s="50"/>
    </row>
    <row r="445" spans="1:11" ht="15.75" x14ac:dyDescent="0.25">
      <c r="A445" s="119"/>
      <c r="B445" s="42">
        <v>30</v>
      </c>
      <c r="C445" s="43" t="s">
        <v>1179</v>
      </c>
      <c r="D445" s="43" t="s">
        <v>765</v>
      </c>
      <c r="E445" s="46">
        <v>44</v>
      </c>
      <c r="F445" s="45"/>
      <c r="G445" s="46">
        <v>36</v>
      </c>
      <c r="H445" s="45"/>
      <c r="I445" s="48">
        <f>E445+G445</f>
        <v>80</v>
      </c>
      <c r="J445" s="49">
        <f>E445*25000</f>
        <v>1100000</v>
      </c>
      <c r="K445" s="49">
        <f>G445*25000</f>
        <v>900000</v>
      </c>
    </row>
    <row r="446" spans="1:11" ht="15.75" x14ac:dyDescent="0.25">
      <c r="A446" s="119"/>
      <c r="B446" s="42">
        <v>31</v>
      </c>
      <c r="C446" s="43" t="s">
        <v>1180</v>
      </c>
      <c r="D446" s="43" t="s">
        <v>765</v>
      </c>
      <c r="E446" s="46">
        <v>60</v>
      </c>
      <c r="F446" s="45"/>
      <c r="G446" s="52">
        <v>0</v>
      </c>
      <c r="H446" s="45"/>
      <c r="I446" s="48">
        <f>E446+G446</f>
        <v>60</v>
      </c>
      <c r="J446" s="49">
        <f>E446*25000</f>
        <v>1500000</v>
      </c>
      <c r="K446" s="50">
        <v>0</v>
      </c>
    </row>
    <row r="447" spans="1:11" ht="15.75" x14ac:dyDescent="0.25">
      <c r="A447" s="119"/>
      <c r="B447" s="42">
        <v>32</v>
      </c>
      <c r="C447" s="43" t="s">
        <v>1181</v>
      </c>
      <c r="D447" s="43" t="s">
        <v>802</v>
      </c>
      <c r="E447" s="46"/>
      <c r="F447" s="45">
        <v>767</v>
      </c>
      <c r="G447" s="46"/>
      <c r="H447" s="47">
        <v>0</v>
      </c>
      <c r="I447" s="48">
        <f t="shared" si="24"/>
        <v>767</v>
      </c>
      <c r="J447" s="49">
        <f>F447*1000</f>
        <v>767000</v>
      </c>
      <c r="K447" s="50">
        <v>0</v>
      </c>
    </row>
    <row r="448" spans="1:11" ht="15.75" x14ac:dyDescent="0.25">
      <c r="A448" s="119" t="s">
        <v>1182</v>
      </c>
      <c r="B448" s="42">
        <v>1</v>
      </c>
      <c r="C448" s="43" t="s">
        <v>1183</v>
      </c>
      <c r="D448" s="43" t="s">
        <v>880</v>
      </c>
      <c r="E448" s="46"/>
      <c r="F448" s="47">
        <v>0</v>
      </c>
      <c r="G448" s="46"/>
      <c r="H448" s="47">
        <v>0</v>
      </c>
      <c r="I448" s="51">
        <v>0</v>
      </c>
      <c r="J448" s="50">
        <v>0</v>
      </c>
      <c r="K448" s="50">
        <v>0</v>
      </c>
    </row>
    <row r="449" spans="1:11" ht="40.5" customHeight="1" x14ac:dyDescent="0.25">
      <c r="A449" s="119"/>
      <c r="B449" s="42">
        <v>2</v>
      </c>
      <c r="C449" s="43" t="s">
        <v>1184</v>
      </c>
      <c r="D449" s="43" t="s">
        <v>1185</v>
      </c>
      <c r="E449" s="46"/>
      <c r="F449" s="47">
        <v>0</v>
      </c>
      <c r="G449" s="46"/>
      <c r="H449" s="47">
        <v>0</v>
      </c>
      <c r="I449" s="51">
        <v>0</v>
      </c>
      <c r="J449" s="50">
        <v>0</v>
      </c>
      <c r="K449" s="50">
        <v>0</v>
      </c>
    </row>
    <row r="450" spans="1:11" ht="15.75" x14ac:dyDescent="0.25">
      <c r="A450" s="119"/>
      <c r="B450" s="42">
        <v>3</v>
      </c>
      <c r="C450" s="72" t="s">
        <v>1186</v>
      </c>
      <c r="D450" s="43" t="s">
        <v>880</v>
      </c>
      <c r="E450" s="46"/>
      <c r="F450" s="47">
        <v>0</v>
      </c>
      <c r="G450" s="46"/>
      <c r="H450" s="47">
        <v>0</v>
      </c>
      <c r="I450" s="51">
        <v>0</v>
      </c>
      <c r="J450" s="50">
        <v>0</v>
      </c>
      <c r="K450" s="50">
        <v>0</v>
      </c>
    </row>
    <row r="451" spans="1:11" ht="15.75" x14ac:dyDescent="0.25">
      <c r="A451" s="119"/>
      <c r="B451" s="42">
        <v>4</v>
      </c>
      <c r="C451" s="43" t="s">
        <v>1187</v>
      </c>
      <c r="D451" s="43" t="s">
        <v>800</v>
      </c>
      <c r="E451" s="46"/>
      <c r="F451" s="47">
        <v>0</v>
      </c>
      <c r="G451" s="46"/>
      <c r="H451" s="47">
        <v>0</v>
      </c>
      <c r="I451" s="51">
        <v>0</v>
      </c>
      <c r="J451" s="50">
        <v>0</v>
      </c>
      <c r="K451" s="50">
        <v>0</v>
      </c>
    </row>
    <row r="452" spans="1:11" ht="15.75" x14ac:dyDescent="0.25">
      <c r="A452" s="119"/>
      <c r="B452" s="42">
        <v>5</v>
      </c>
      <c r="C452" s="43" t="s">
        <v>1188</v>
      </c>
      <c r="D452" s="43" t="s">
        <v>800</v>
      </c>
      <c r="E452" s="46"/>
      <c r="F452" s="47">
        <v>0</v>
      </c>
      <c r="G452" s="46"/>
      <c r="H452" s="47">
        <v>0</v>
      </c>
      <c r="I452" s="51">
        <v>0</v>
      </c>
      <c r="J452" s="50">
        <v>0</v>
      </c>
      <c r="K452" s="50">
        <v>0</v>
      </c>
    </row>
    <row r="453" spans="1:11" ht="15.75" x14ac:dyDescent="0.25">
      <c r="A453" s="119"/>
      <c r="B453" s="42">
        <v>6</v>
      </c>
      <c r="C453" s="43" t="s">
        <v>1189</v>
      </c>
      <c r="D453" s="43" t="s">
        <v>800</v>
      </c>
      <c r="E453" s="46"/>
      <c r="F453" s="47">
        <v>0</v>
      </c>
      <c r="G453" s="46"/>
      <c r="H453" s="47">
        <v>0</v>
      </c>
      <c r="I453" s="51">
        <v>0</v>
      </c>
      <c r="J453" s="50">
        <v>0</v>
      </c>
      <c r="K453" s="50">
        <v>0</v>
      </c>
    </row>
    <row r="454" spans="1:11" ht="15.75" x14ac:dyDescent="0.25">
      <c r="A454" s="119"/>
      <c r="B454" s="42">
        <v>7</v>
      </c>
      <c r="C454" s="43" t="s">
        <v>1190</v>
      </c>
      <c r="D454" s="43" t="s">
        <v>800</v>
      </c>
      <c r="E454" s="46"/>
      <c r="F454" s="47">
        <v>0</v>
      </c>
      <c r="G454" s="46"/>
      <c r="H454" s="47">
        <v>0</v>
      </c>
      <c r="I454" s="51">
        <v>0</v>
      </c>
      <c r="J454" s="50">
        <v>0</v>
      </c>
      <c r="K454" s="50">
        <v>0</v>
      </c>
    </row>
    <row r="455" spans="1:11" ht="15.75" x14ac:dyDescent="0.25">
      <c r="A455" s="119"/>
      <c r="B455" s="42">
        <v>8</v>
      </c>
      <c r="C455" s="72" t="s">
        <v>1191</v>
      </c>
      <c r="D455" s="43" t="s">
        <v>800</v>
      </c>
      <c r="E455" s="46"/>
      <c r="F455" s="47">
        <v>0</v>
      </c>
      <c r="G455" s="46"/>
      <c r="H455" s="47">
        <v>0</v>
      </c>
      <c r="I455" s="51">
        <v>0</v>
      </c>
      <c r="J455" s="50">
        <v>0</v>
      </c>
      <c r="K455" s="50">
        <v>0</v>
      </c>
    </row>
    <row r="456" spans="1:11" ht="15.75" x14ac:dyDescent="0.25">
      <c r="A456" s="119"/>
      <c r="B456" s="42">
        <v>9</v>
      </c>
      <c r="C456" s="43" t="s">
        <v>1192</v>
      </c>
      <c r="D456" s="43" t="s">
        <v>800</v>
      </c>
      <c r="E456" s="46"/>
      <c r="F456" s="47">
        <v>0</v>
      </c>
      <c r="G456" s="52"/>
      <c r="H456" s="47">
        <v>0</v>
      </c>
      <c r="I456" s="51">
        <v>0</v>
      </c>
      <c r="J456" s="50">
        <v>0</v>
      </c>
      <c r="K456" s="50">
        <v>0</v>
      </c>
    </row>
    <row r="457" spans="1:11" ht="15.75" x14ac:dyDescent="0.25">
      <c r="A457" s="119"/>
      <c r="B457" s="42">
        <v>10</v>
      </c>
      <c r="C457" s="43" t="s">
        <v>1193</v>
      </c>
      <c r="D457" s="43" t="s">
        <v>800</v>
      </c>
      <c r="E457" s="46"/>
      <c r="F457" s="47">
        <v>0</v>
      </c>
      <c r="G457" s="46"/>
      <c r="H457" s="47">
        <v>0</v>
      </c>
      <c r="I457" s="51">
        <v>0</v>
      </c>
      <c r="J457" s="50">
        <v>0</v>
      </c>
      <c r="K457" s="50">
        <v>0</v>
      </c>
    </row>
    <row r="458" spans="1:11" ht="15.75" x14ac:dyDescent="0.25">
      <c r="A458" s="119"/>
      <c r="B458" s="42">
        <v>11</v>
      </c>
      <c r="C458" s="57" t="s">
        <v>1194</v>
      </c>
      <c r="D458" s="43" t="s">
        <v>800</v>
      </c>
      <c r="E458" s="46"/>
      <c r="F458" s="47">
        <v>0</v>
      </c>
      <c r="G458" s="46"/>
      <c r="H458" s="47">
        <v>0</v>
      </c>
      <c r="I458" s="51">
        <v>0</v>
      </c>
      <c r="J458" s="50">
        <v>0</v>
      </c>
      <c r="K458" s="50">
        <v>0</v>
      </c>
    </row>
    <row r="459" spans="1:11" ht="15.75" x14ac:dyDescent="0.25">
      <c r="A459" s="119"/>
      <c r="B459" s="42">
        <v>12</v>
      </c>
      <c r="C459" s="43" t="s">
        <v>1195</v>
      </c>
      <c r="D459" s="43" t="s">
        <v>800</v>
      </c>
      <c r="E459" s="46"/>
      <c r="F459" s="47">
        <v>0</v>
      </c>
      <c r="G459" s="46"/>
      <c r="H459" s="47">
        <v>0</v>
      </c>
      <c r="I459" s="51">
        <v>0</v>
      </c>
      <c r="J459" s="50">
        <v>0</v>
      </c>
      <c r="K459" s="50">
        <v>0</v>
      </c>
    </row>
    <row r="460" spans="1:11" ht="15.75" x14ac:dyDescent="0.25">
      <c r="A460" s="119"/>
      <c r="B460" s="42">
        <v>13</v>
      </c>
      <c r="C460" s="43" t="s">
        <v>1196</v>
      </c>
      <c r="D460" s="43" t="s">
        <v>800</v>
      </c>
      <c r="E460" s="46"/>
      <c r="F460" s="47">
        <v>0</v>
      </c>
      <c r="G460" s="46"/>
      <c r="H460" s="47">
        <v>0</v>
      </c>
      <c r="I460" s="51">
        <v>0</v>
      </c>
      <c r="J460" s="50">
        <v>0</v>
      </c>
      <c r="K460" s="50">
        <v>0</v>
      </c>
    </row>
    <row r="461" spans="1:11" ht="15.75" x14ac:dyDescent="0.25">
      <c r="A461" s="119"/>
      <c r="B461" s="42">
        <v>14</v>
      </c>
      <c r="C461" s="43" t="s">
        <v>1197</v>
      </c>
      <c r="D461" s="43" t="s">
        <v>800</v>
      </c>
      <c r="E461" s="46"/>
      <c r="F461" s="47">
        <v>0</v>
      </c>
      <c r="G461" s="46"/>
      <c r="H461" s="47">
        <v>0</v>
      </c>
      <c r="I461" s="51">
        <v>0</v>
      </c>
      <c r="J461" s="50">
        <v>0</v>
      </c>
      <c r="K461" s="50">
        <v>0</v>
      </c>
    </row>
    <row r="462" spans="1:11" ht="15.75" x14ac:dyDescent="0.25">
      <c r="A462" s="119"/>
      <c r="B462" s="42">
        <v>15</v>
      </c>
      <c r="C462" s="43" t="s">
        <v>1198</v>
      </c>
      <c r="D462" s="43" t="s">
        <v>800</v>
      </c>
      <c r="E462" s="46"/>
      <c r="F462" s="47">
        <v>0</v>
      </c>
      <c r="G462" s="46"/>
      <c r="H462" s="47">
        <v>0</v>
      </c>
      <c r="I462" s="51">
        <v>0</v>
      </c>
      <c r="J462" s="50">
        <v>0</v>
      </c>
      <c r="K462" s="50">
        <v>0</v>
      </c>
    </row>
    <row r="463" spans="1:11" ht="15.75" x14ac:dyDescent="0.25">
      <c r="A463" s="119"/>
      <c r="B463" s="42">
        <v>16</v>
      </c>
      <c r="C463" s="43" t="s">
        <v>1199</v>
      </c>
      <c r="D463" s="43" t="s">
        <v>800</v>
      </c>
      <c r="E463" s="46"/>
      <c r="F463" s="47">
        <v>0</v>
      </c>
      <c r="G463" s="46"/>
      <c r="H463" s="47">
        <v>0</v>
      </c>
      <c r="I463" s="51">
        <v>0</v>
      </c>
      <c r="J463" s="50">
        <v>0</v>
      </c>
      <c r="K463" s="50">
        <v>0</v>
      </c>
    </row>
    <row r="464" spans="1:11" ht="15.75" x14ac:dyDescent="0.25">
      <c r="A464" s="119"/>
      <c r="B464" s="42">
        <v>17</v>
      </c>
      <c r="C464" s="43" t="s">
        <v>1200</v>
      </c>
      <c r="D464" s="43" t="s">
        <v>800</v>
      </c>
      <c r="E464" s="46"/>
      <c r="F464" s="47">
        <v>0</v>
      </c>
      <c r="G464" s="46"/>
      <c r="H464" s="47">
        <v>0</v>
      </c>
      <c r="I464" s="51">
        <v>0</v>
      </c>
      <c r="J464" s="50">
        <v>0</v>
      </c>
      <c r="K464" s="50">
        <v>0</v>
      </c>
    </row>
    <row r="465" spans="1:11" ht="15.75" x14ac:dyDescent="0.25">
      <c r="A465" s="119"/>
      <c r="B465" s="42">
        <v>18</v>
      </c>
      <c r="C465" s="43" t="s">
        <v>1201</v>
      </c>
      <c r="D465" s="43" t="s">
        <v>800</v>
      </c>
      <c r="E465" s="46"/>
      <c r="F465" s="47">
        <v>7535</v>
      </c>
      <c r="G465" s="46"/>
      <c r="H465" s="47">
        <v>0</v>
      </c>
      <c r="I465" s="51">
        <v>0</v>
      </c>
      <c r="J465" s="49">
        <f>F465*700</f>
        <v>5274500</v>
      </c>
      <c r="K465" s="50">
        <v>0</v>
      </c>
    </row>
    <row r="466" spans="1:11" ht="15.75" x14ac:dyDescent="0.25">
      <c r="A466" s="119"/>
      <c r="B466" s="42">
        <v>19</v>
      </c>
      <c r="C466" s="43" t="s">
        <v>1202</v>
      </c>
      <c r="D466" s="43" t="s">
        <v>800</v>
      </c>
      <c r="E466" s="46"/>
      <c r="F466" s="47">
        <v>0</v>
      </c>
      <c r="G466" s="46"/>
      <c r="H466" s="47">
        <v>0</v>
      </c>
      <c r="I466" s="51">
        <v>0</v>
      </c>
      <c r="J466" s="50">
        <v>0</v>
      </c>
      <c r="K466" s="50">
        <v>0</v>
      </c>
    </row>
    <row r="467" spans="1:11" ht="15.75" x14ac:dyDescent="0.25">
      <c r="A467" s="119"/>
      <c r="B467" s="42">
        <v>20</v>
      </c>
      <c r="C467" s="43" t="s">
        <v>1203</v>
      </c>
      <c r="D467" s="43" t="s">
        <v>800</v>
      </c>
      <c r="E467" s="46"/>
      <c r="F467" s="47">
        <v>0</v>
      </c>
      <c r="G467" s="46"/>
      <c r="H467" s="47">
        <v>0</v>
      </c>
      <c r="I467" s="51">
        <v>0</v>
      </c>
      <c r="J467" s="50">
        <v>0</v>
      </c>
      <c r="K467" s="50">
        <v>0</v>
      </c>
    </row>
    <row r="468" spans="1:11" ht="15.75" x14ac:dyDescent="0.25">
      <c r="A468" s="119"/>
      <c r="B468" s="42">
        <v>21</v>
      </c>
      <c r="C468" s="43" t="s">
        <v>1204</v>
      </c>
      <c r="D468" s="43" t="s">
        <v>800</v>
      </c>
      <c r="E468" s="46"/>
      <c r="F468" s="47">
        <v>0</v>
      </c>
      <c r="G468" s="46"/>
      <c r="H468" s="47">
        <v>0</v>
      </c>
      <c r="I468" s="51">
        <v>0</v>
      </c>
      <c r="J468" s="50">
        <v>0</v>
      </c>
      <c r="K468" s="50">
        <v>0</v>
      </c>
    </row>
    <row r="469" spans="1:11" ht="15.75" x14ac:dyDescent="0.25">
      <c r="A469" s="119"/>
      <c r="B469" s="42">
        <v>22</v>
      </c>
      <c r="C469" s="43" t="s">
        <v>1205</v>
      </c>
      <c r="D469" s="43" t="s">
        <v>800</v>
      </c>
      <c r="E469" s="46"/>
      <c r="F469" s="47">
        <v>0</v>
      </c>
      <c r="G469" s="46"/>
      <c r="H469" s="47">
        <v>0</v>
      </c>
      <c r="I469" s="51">
        <v>0</v>
      </c>
      <c r="J469" s="50">
        <v>0</v>
      </c>
      <c r="K469" s="50">
        <v>0</v>
      </c>
    </row>
    <row r="470" spans="1:11" ht="15.75" x14ac:dyDescent="0.25">
      <c r="A470" s="119"/>
      <c r="B470" s="42">
        <v>23</v>
      </c>
      <c r="C470" s="43" t="s">
        <v>1206</v>
      </c>
      <c r="D470" s="43" t="s">
        <v>793</v>
      </c>
      <c r="E470" s="52">
        <v>0</v>
      </c>
      <c r="F470" s="45"/>
      <c r="G470" s="52">
        <v>0</v>
      </c>
      <c r="H470" s="45"/>
      <c r="I470" s="51">
        <v>0</v>
      </c>
      <c r="J470" s="50">
        <v>0</v>
      </c>
      <c r="K470" s="50">
        <v>0</v>
      </c>
    </row>
    <row r="471" spans="1:11" ht="15.75" x14ac:dyDescent="0.25">
      <c r="A471" s="119"/>
      <c r="B471" s="42">
        <v>24</v>
      </c>
      <c r="C471" s="43" t="s">
        <v>1207</v>
      </c>
      <c r="D471" s="43" t="s">
        <v>793</v>
      </c>
      <c r="E471" s="52">
        <v>0</v>
      </c>
      <c r="F471" s="45"/>
      <c r="G471" s="52">
        <v>0</v>
      </c>
      <c r="H471" s="45"/>
      <c r="I471" s="51">
        <v>0</v>
      </c>
      <c r="J471" s="50">
        <v>0</v>
      </c>
      <c r="K471" s="50">
        <v>0</v>
      </c>
    </row>
    <row r="472" spans="1:11" ht="15.75" x14ac:dyDescent="0.25">
      <c r="A472" s="119"/>
      <c r="B472" s="42">
        <v>25</v>
      </c>
      <c r="C472" s="43" t="s">
        <v>1208</v>
      </c>
      <c r="D472" s="43" t="s">
        <v>793</v>
      </c>
      <c r="E472" s="52">
        <v>0</v>
      </c>
      <c r="F472" s="45"/>
      <c r="G472" s="52">
        <v>0</v>
      </c>
      <c r="H472" s="45"/>
      <c r="I472" s="51">
        <v>0</v>
      </c>
      <c r="J472" s="50">
        <v>0</v>
      </c>
      <c r="K472" s="50">
        <v>0</v>
      </c>
    </row>
    <row r="473" spans="1:11" ht="15.75" x14ac:dyDescent="0.25">
      <c r="A473" s="119"/>
      <c r="B473" s="42">
        <v>26</v>
      </c>
      <c r="C473" s="43" t="s">
        <v>1209</v>
      </c>
      <c r="D473" s="43" t="s">
        <v>793</v>
      </c>
      <c r="E473" s="52">
        <v>0</v>
      </c>
      <c r="F473" s="45"/>
      <c r="G473" s="52">
        <v>0</v>
      </c>
      <c r="H473" s="45"/>
      <c r="I473" s="51">
        <v>0</v>
      </c>
      <c r="J473" s="50">
        <v>0</v>
      </c>
      <c r="K473" s="50">
        <v>0</v>
      </c>
    </row>
    <row r="474" spans="1:11" ht="15.75" x14ac:dyDescent="0.25">
      <c r="A474" s="119"/>
      <c r="B474" s="42">
        <v>27</v>
      </c>
      <c r="C474" s="43" t="s">
        <v>1210</v>
      </c>
      <c r="D474" s="43" t="s">
        <v>793</v>
      </c>
      <c r="E474" s="52">
        <v>0</v>
      </c>
      <c r="F474" s="45"/>
      <c r="G474" s="52">
        <v>0</v>
      </c>
      <c r="H474" s="45"/>
      <c r="I474" s="51">
        <v>0</v>
      </c>
      <c r="J474" s="50">
        <v>0</v>
      </c>
      <c r="K474" s="50">
        <v>0</v>
      </c>
    </row>
    <row r="475" spans="1:11" ht="15.75" x14ac:dyDescent="0.25">
      <c r="A475" s="119"/>
      <c r="B475" s="42">
        <v>28</v>
      </c>
      <c r="C475" s="43" t="s">
        <v>1211</v>
      </c>
      <c r="D475" s="43" t="s">
        <v>793</v>
      </c>
      <c r="E475" s="52">
        <v>0</v>
      </c>
      <c r="F475" s="45"/>
      <c r="G475" s="52">
        <v>0</v>
      </c>
      <c r="H475" s="45"/>
      <c r="I475" s="51">
        <v>0</v>
      </c>
      <c r="J475" s="50">
        <v>0</v>
      </c>
      <c r="K475" s="50">
        <v>0</v>
      </c>
    </row>
    <row r="476" spans="1:11" x14ac:dyDescent="0.25">
      <c r="A476" s="119"/>
      <c r="B476" s="42">
        <v>29</v>
      </c>
    </row>
    <row r="477" spans="1:11" ht="15.75" x14ac:dyDescent="0.25">
      <c r="A477" s="119"/>
      <c r="B477" s="42">
        <v>30</v>
      </c>
      <c r="C477" s="43" t="s">
        <v>1212</v>
      </c>
      <c r="D477" s="43" t="s">
        <v>850</v>
      </c>
      <c r="E477" s="52">
        <v>0</v>
      </c>
      <c r="F477" s="45"/>
      <c r="G477" s="52">
        <v>0</v>
      </c>
      <c r="H477" s="45"/>
      <c r="I477" s="51">
        <v>0</v>
      </c>
      <c r="J477" s="50">
        <v>0</v>
      </c>
      <c r="K477" s="50">
        <v>0</v>
      </c>
    </row>
    <row r="478" spans="1:11" ht="18.75" x14ac:dyDescent="0.25">
      <c r="A478" s="119" t="s">
        <v>1213</v>
      </c>
      <c r="B478" s="42">
        <v>1</v>
      </c>
      <c r="C478" s="43" t="s">
        <v>1214</v>
      </c>
      <c r="D478" s="58" t="s">
        <v>874</v>
      </c>
      <c r="E478" s="52">
        <v>0</v>
      </c>
      <c r="F478" s="45"/>
      <c r="G478" s="46">
        <v>23367.69</v>
      </c>
      <c r="H478" s="45"/>
      <c r="I478" s="48"/>
      <c r="J478" s="50">
        <v>0</v>
      </c>
      <c r="K478" s="49">
        <f>G478*5000</f>
        <v>116838450</v>
      </c>
    </row>
    <row r="479" spans="1:11" ht="18.75" x14ac:dyDescent="0.25">
      <c r="A479" s="119"/>
      <c r="B479" s="42">
        <v>2</v>
      </c>
      <c r="C479" s="43" t="s">
        <v>1215</v>
      </c>
      <c r="D479" s="58" t="s">
        <v>874</v>
      </c>
      <c r="E479" s="52">
        <v>0</v>
      </c>
      <c r="F479" s="45"/>
      <c r="G479" s="52">
        <v>0</v>
      </c>
      <c r="H479" s="45"/>
      <c r="I479" s="51">
        <v>0</v>
      </c>
      <c r="J479" s="50">
        <v>0</v>
      </c>
      <c r="K479" s="50">
        <v>0</v>
      </c>
    </row>
    <row r="480" spans="1:11" ht="18.75" x14ac:dyDescent="0.25">
      <c r="A480" s="119"/>
      <c r="B480" s="42">
        <v>3</v>
      </c>
      <c r="C480" s="43" t="s">
        <v>1216</v>
      </c>
      <c r="D480" s="58" t="s">
        <v>874</v>
      </c>
      <c r="E480" s="46">
        <v>1831.98</v>
      </c>
      <c r="F480" s="45"/>
      <c r="G480" s="46">
        <v>20507.36</v>
      </c>
      <c r="H480" s="45"/>
      <c r="I480" s="48">
        <f t="shared" ref="I480:I488" si="27">G480+E480</f>
        <v>22339.34</v>
      </c>
      <c r="J480" s="49">
        <f>E480*5000</f>
        <v>9159900</v>
      </c>
      <c r="K480" s="49">
        <f>G480*5000</f>
        <v>102536800</v>
      </c>
    </row>
    <row r="481" spans="1:11" ht="18.75" x14ac:dyDescent="0.25">
      <c r="A481" s="119"/>
      <c r="B481" s="42">
        <v>4</v>
      </c>
      <c r="C481" s="43" t="s">
        <v>1217</v>
      </c>
      <c r="D481" s="58" t="s">
        <v>874</v>
      </c>
      <c r="E481" s="46">
        <v>259.89999999999998</v>
      </c>
      <c r="F481" s="45"/>
      <c r="G481" s="46">
        <v>2335.27</v>
      </c>
      <c r="H481" s="45"/>
      <c r="I481" s="48">
        <f t="shared" si="27"/>
        <v>2595.17</v>
      </c>
      <c r="J481" s="49">
        <f>E481*5000</f>
        <v>1299500</v>
      </c>
      <c r="K481" s="49">
        <f>G481*5000</f>
        <v>11676350</v>
      </c>
    </row>
    <row r="482" spans="1:11" ht="18.75" x14ac:dyDescent="0.25">
      <c r="A482" s="119"/>
      <c r="B482" s="42">
        <v>5</v>
      </c>
      <c r="C482" s="43" t="s">
        <v>1218</v>
      </c>
      <c r="D482" s="58" t="s">
        <v>874</v>
      </c>
      <c r="E482" s="46">
        <v>439.91</v>
      </c>
      <c r="F482" s="45"/>
      <c r="G482" s="46">
        <v>691.48</v>
      </c>
      <c r="H482" s="45"/>
      <c r="I482" s="48">
        <f t="shared" si="27"/>
        <v>1131.3900000000001</v>
      </c>
      <c r="J482" s="49">
        <f t="shared" ref="J482:J487" si="28">E482*5000</f>
        <v>2199550</v>
      </c>
      <c r="K482" s="49">
        <f>G482*5000</f>
        <v>3457400</v>
      </c>
    </row>
    <row r="483" spans="1:11" ht="18.75" x14ac:dyDescent="0.25">
      <c r="A483" s="119"/>
      <c r="B483" s="42">
        <v>6</v>
      </c>
      <c r="C483" s="43" t="s">
        <v>1218</v>
      </c>
      <c r="D483" s="58" t="s">
        <v>874</v>
      </c>
      <c r="E483" s="46">
        <v>2660.44</v>
      </c>
      <c r="F483" s="45"/>
      <c r="G483" s="46">
        <v>21492.41</v>
      </c>
      <c r="H483" s="45"/>
      <c r="I483" s="48">
        <f t="shared" si="27"/>
        <v>24152.85</v>
      </c>
      <c r="J483" s="49">
        <f t="shared" si="28"/>
        <v>13302200</v>
      </c>
      <c r="K483" s="49">
        <f>G483*5000</f>
        <v>107462050</v>
      </c>
    </row>
    <row r="484" spans="1:11" ht="18.75" x14ac:dyDescent="0.25">
      <c r="A484" s="119"/>
      <c r="B484" s="42">
        <v>7</v>
      </c>
      <c r="C484" s="43" t="s">
        <v>1219</v>
      </c>
      <c r="D484" s="58" t="s">
        <v>874</v>
      </c>
      <c r="E484" s="46">
        <v>2660.84</v>
      </c>
      <c r="F484" s="45"/>
      <c r="G484" s="46">
        <v>21492.41</v>
      </c>
      <c r="H484" s="45"/>
      <c r="I484" s="48">
        <f t="shared" si="27"/>
        <v>24153.25</v>
      </c>
      <c r="J484" s="49">
        <f t="shared" si="28"/>
        <v>13304200</v>
      </c>
      <c r="K484" s="49">
        <f t="shared" ref="K484:K488" si="29">G484*5000</f>
        <v>107462050</v>
      </c>
    </row>
    <row r="485" spans="1:11" ht="18.75" x14ac:dyDescent="0.25">
      <c r="A485" s="119"/>
      <c r="B485" s="42">
        <v>8</v>
      </c>
      <c r="C485" s="43" t="s">
        <v>1220</v>
      </c>
      <c r="D485" s="58" t="s">
        <v>874</v>
      </c>
      <c r="E485" s="46">
        <v>4083.84</v>
      </c>
      <c r="F485" s="45"/>
      <c r="G485" s="46">
        <v>8460.93</v>
      </c>
      <c r="H485" s="45"/>
      <c r="I485" s="48">
        <f t="shared" si="27"/>
        <v>12544.77</v>
      </c>
      <c r="J485" s="49">
        <f t="shared" si="28"/>
        <v>20419200</v>
      </c>
      <c r="K485" s="49">
        <f t="shared" si="29"/>
        <v>42304650</v>
      </c>
    </row>
    <row r="486" spans="1:11" ht="18.75" x14ac:dyDescent="0.25">
      <c r="A486" s="119"/>
      <c r="B486" s="42">
        <v>9</v>
      </c>
      <c r="C486" s="43" t="s">
        <v>1215</v>
      </c>
      <c r="D486" s="58" t="s">
        <v>874</v>
      </c>
      <c r="E486" s="46">
        <v>4620.3599999999997</v>
      </c>
      <c r="F486" s="45"/>
      <c r="G486" s="46">
        <v>1681.65</v>
      </c>
      <c r="H486" s="45"/>
      <c r="I486" s="48">
        <f t="shared" si="27"/>
        <v>6302.01</v>
      </c>
      <c r="J486" s="49">
        <f t="shared" si="28"/>
        <v>23101800</v>
      </c>
      <c r="K486" s="49">
        <f t="shared" si="29"/>
        <v>8408250</v>
      </c>
    </row>
    <row r="487" spans="1:11" ht="18.75" x14ac:dyDescent="0.25">
      <c r="A487" s="119"/>
      <c r="B487" s="42">
        <v>10</v>
      </c>
      <c r="C487" s="43" t="s">
        <v>1221</v>
      </c>
      <c r="D487" s="58" t="s">
        <v>874</v>
      </c>
      <c r="E487" s="46">
        <v>668.28</v>
      </c>
      <c r="F487" s="45"/>
      <c r="G487" s="46">
        <v>16155.02</v>
      </c>
      <c r="H487" s="45"/>
      <c r="I487" s="48">
        <f t="shared" si="27"/>
        <v>16823.3</v>
      </c>
      <c r="J487" s="49">
        <f t="shared" si="28"/>
        <v>3341400</v>
      </c>
      <c r="K487" s="49">
        <f t="shared" si="29"/>
        <v>80775100</v>
      </c>
    </row>
    <row r="488" spans="1:11" ht="18.75" x14ac:dyDescent="0.25">
      <c r="A488" s="119"/>
      <c r="B488" s="42">
        <v>11</v>
      </c>
      <c r="C488" s="43" t="s">
        <v>1222</v>
      </c>
      <c r="D488" s="58" t="s">
        <v>874</v>
      </c>
      <c r="E488" s="46">
        <v>44524.54</v>
      </c>
      <c r="F488" s="45"/>
      <c r="G488" s="46">
        <v>56376.26</v>
      </c>
      <c r="H488" s="45"/>
      <c r="I488" s="48">
        <f t="shared" si="27"/>
        <v>100900.8</v>
      </c>
      <c r="J488" s="49">
        <f>E488*5000</f>
        <v>222622700</v>
      </c>
      <c r="K488" s="49">
        <f t="shared" si="29"/>
        <v>281881300</v>
      </c>
    </row>
    <row r="489" spans="1:11" ht="18.75" x14ac:dyDescent="0.25">
      <c r="A489" s="119"/>
      <c r="B489" s="42">
        <v>12</v>
      </c>
      <c r="C489" s="43" t="s">
        <v>1223</v>
      </c>
      <c r="D489" s="58" t="s">
        <v>874</v>
      </c>
      <c r="E489" s="52">
        <v>0</v>
      </c>
      <c r="F489" s="45"/>
      <c r="G489" s="52">
        <v>0</v>
      </c>
      <c r="H489" s="45"/>
      <c r="I489" s="51">
        <v>0</v>
      </c>
      <c r="J489" s="50">
        <v>0</v>
      </c>
      <c r="K489" s="50">
        <v>0</v>
      </c>
    </row>
    <row r="490" spans="1:11" ht="18.75" x14ac:dyDescent="0.25">
      <c r="A490" s="119"/>
      <c r="B490" s="42">
        <v>13</v>
      </c>
      <c r="C490" s="43" t="s">
        <v>1224</v>
      </c>
      <c r="D490" s="58" t="s">
        <v>1225</v>
      </c>
      <c r="E490" s="46"/>
      <c r="F490" s="47">
        <v>0</v>
      </c>
      <c r="G490" s="46"/>
      <c r="H490" s="47">
        <v>0</v>
      </c>
      <c r="I490" s="51">
        <v>0</v>
      </c>
      <c r="J490" s="50">
        <v>0</v>
      </c>
      <c r="K490" s="50">
        <v>0</v>
      </c>
    </row>
    <row r="491" spans="1:11" ht="18.75" x14ac:dyDescent="0.25">
      <c r="A491" s="119"/>
      <c r="B491" s="42">
        <v>14</v>
      </c>
      <c r="C491" s="43" t="s">
        <v>1226</v>
      </c>
      <c r="D491" s="58" t="s">
        <v>807</v>
      </c>
      <c r="E491" s="44"/>
      <c r="F491" s="45">
        <v>708</v>
      </c>
      <c r="G491" s="44"/>
      <c r="H491" s="45">
        <v>2210</v>
      </c>
      <c r="I491" s="48">
        <f>H491+F491</f>
        <v>2918</v>
      </c>
      <c r="J491" s="49">
        <f>F491*700</f>
        <v>495600</v>
      </c>
      <c r="K491" s="49">
        <f>H491*700</f>
        <v>1547000</v>
      </c>
    </row>
    <row r="492" spans="1:11" ht="18.75" x14ac:dyDescent="0.25">
      <c r="A492" s="119"/>
      <c r="B492" s="42">
        <v>15</v>
      </c>
      <c r="C492" s="43" t="s">
        <v>1227</v>
      </c>
      <c r="D492" s="58" t="s">
        <v>807</v>
      </c>
      <c r="E492" s="44"/>
      <c r="F492" s="45">
        <v>1000</v>
      </c>
      <c r="G492" s="44"/>
      <c r="H492" s="45">
        <v>1670</v>
      </c>
      <c r="I492" s="48">
        <f>H492+F492</f>
        <v>2670</v>
      </c>
      <c r="J492" s="49">
        <f>F492*700</f>
        <v>700000</v>
      </c>
      <c r="K492" s="49">
        <f>H492*700</f>
        <v>1169000</v>
      </c>
    </row>
    <row r="493" spans="1:11" ht="18.75" x14ac:dyDescent="0.25">
      <c r="A493" s="119"/>
      <c r="B493" s="42">
        <v>16</v>
      </c>
      <c r="C493" s="43" t="s">
        <v>1228</v>
      </c>
      <c r="D493" s="58" t="s">
        <v>807</v>
      </c>
      <c r="E493" s="46"/>
      <c r="F493" s="47">
        <v>0</v>
      </c>
      <c r="G493" s="46"/>
      <c r="H493" s="47">
        <v>0</v>
      </c>
      <c r="I493" s="51">
        <v>0</v>
      </c>
      <c r="J493" s="50">
        <v>0</v>
      </c>
      <c r="K493" s="50">
        <v>0</v>
      </c>
    </row>
    <row r="494" spans="1:11" ht="18.75" x14ac:dyDescent="0.25">
      <c r="A494" s="119"/>
      <c r="B494" s="42">
        <v>17</v>
      </c>
      <c r="C494" s="43" t="s">
        <v>1229</v>
      </c>
      <c r="D494" s="58" t="s">
        <v>807</v>
      </c>
      <c r="E494" s="44"/>
      <c r="F494" s="45">
        <v>1000</v>
      </c>
      <c r="G494" s="44"/>
      <c r="H494" s="45">
        <v>1105</v>
      </c>
      <c r="I494" s="48">
        <f>H494+F494</f>
        <v>2105</v>
      </c>
      <c r="J494" s="49">
        <f>F494*700</f>
        <v>700000</v>
      </c>
      <c r="K494" s="49">
        <f>H494*700</f>
        <v>773500</v>
      </c>
    </row>
    <row r="495" spans="1:11" ht="18.75" x14ac:dyDescent="0.25">
      <c r="A495" s="119"/>
      <c r="B495" s="42">
        <v>18</v>
      </c>
      <c r="C495" s="43" t="s">
        <v>1230</v>
      </c>
      <c r="D495" s="58" t="s">
        <v>807</v>
      </c>
      <c r="E495" s="44"/>
      <c r="F495" s="47">
        <v>0</v>
      </c>
      <c r="G495" s="44"/>
      <c r="H495" s="45">
        <v>2756</v>
      </c>
      <c r="I495" s="48">
        <f>H495</f>
        <v>2756</v>
      </c>
      <c r="J495" s="50">
        <v>0</v>
      </c>
      <c r="K495" s="49">
        <f>H495*700</f>
        <v>1929200</v>
      </c>
    </row>
    <row r="496" spans="1:11" ht="18.75" x14ac:dyDescent="0.25">
      <c r="A496" s="119"/>
      <c r="B496" s="42">
        <v>19</v>
      </c>
      <c r="C496" s="43" t="s">
        <v>1231</v>
      </c>
      <c r="D496" s="58" t="s">
        <v>807</v>
      </c>
      <c r="E496" s="44"/>
      <c r="F496" s="45">
        <v>1174</v>
      </c>
      <c r="G496" s="44"/>
      <c r="H496" s="45">
        <v>2075</v>
      </c>
      <c r="I496" s="48">
        <f>H496+F496</f>
        <v>3249</v>
      </c>
      <c r="J496" s="49">
        <f>F496*700</f>
        <v>821800</v>
      </c>
      <c r="K496" s="49">
        <f>H496*700</f>
        <v>1452500</v>
      </c>
    </row>
    <row r="497" spans="1:11" ht="18.75" x14ac:dyDescent="0.25">
      <c r="A497" s="119"/>
      <c r="B497" s="42">
        <v>20</v>
      </c>
      <c r="C497" s="43" t="s">
        <v>1232</v>
      </c>
      <c r="D497" s="58" t="s">
        <v>807</v>
      </c>
      <c r="E497" s="44"/>
      <c r="F497" s="47">
        <v>0</v>
      </c>
      <c r="G497" s="44"/>
      <c r="H497" s="45">
        <v>3080</v>
      </c>
      <c r="I497" s="48">
        <f>H497</f>
        <v>3080</v>
      </c>
      <c r="J497" s="50">
        <v>0</v>
      </c>
      <c r="K497" s="49">
        <f>H497*700</f>
        <v>2156000</v>
      </c>
    </row>
    <row r="498" spans="1:11" ht="18.75" x14ac:dyDescent="0.25">
      <c r="A498" s="119"/>
      <c r="B498" s="42">
        <v>21</v>
      </c>
      <c r="C498" s="43" t="s">
        <v>1233</v>
      </c>
      <c r="D498" s="58" t="s">
        <v>807</v>
      </c>
      <c r="E498" s="44"/>
      <c r="F498" s="45">
        <v>1000</v>
      </c>
      <c r="G498" s="44"/>
      <c r="H498" s="45">
        <v>1781</v>
      </c>
      <c r="I498" s="48">
        <f>H498+F498</f>
        <v>2781</v>
      </c>
      <c r="J498" s="49">
        <f>F498*700</f>
        <v>700000</v>
      </c>
      <c r="K498" s="49">
        <f>H498*700</f>
        <v>1246700</v>
      </c>
    </row>
    <row r="499" spans="1:11" ht="18.75" x14ac:dyDescent="0.25">
      <c r="A499" s="119"/>
      <c r="B499" s="42">
        <v>22</v>
      </c>
      <c r="C499" s="43" t="s">
        <v>1234</v>
      </c>
      <c r="D499" s="58" t="s">
        <v>1225</v>
      </c>
      <c r="E499" s="44"/>
      <c r="F499" s="45">
        <v>1500</v>
      </c>
      <c r="G499" s="44"/>
      <c r="H499" s="45">
        <v>850</v>
      </c>
      <c r="I499" s="48">
        <f>H499+F499</f>
        <v>2350</v>
      </c>
      <c r="J499" s="49">
        <f>F499*1000</f>
        <v>1500000</v>
      </c>
      <c r="K499" s="49">
        <f>H499*1000</f>
        <v>850000</v>
      </c>
    </row>
    <row r="500" spans="1:11" ht="18.75" x14ac:dyDescent="0.25">
      <c r="A500" s="119"/>
      <c r="B500" s="42">
        <v>23</v>
      </c>
      <c r="C500" s="43" t="s">
        <v>1235</v>
      </c>
      <c r="D500" s="58" t="s">
        <v>807</v>
      </c>
      <c r="E500" s="44"/>
      <c r="F500" s="45">
        <v>1500</v>
      </c>
      <c r="G500" s="44"/>
      <c r="H500" s="45">
        <v>1090</v>
      </c>
      <c r="I500" s="48">
        <f>H500+F500</f>
        <v>2590</v>
      </c>
      <c r="J500" s="49">
        <f>F500*700</f>
        <v>1050000</v>
      </c>
      <c r="K500" s="49">
        <f>H500*700</f>
        <v>763000</v>
      </c>
    </row>
    <row r="501" spans="1:11" ht="18.75" x14ac:dyDescent="0.25">
      <c r="A501" s="119"/>
      <c r="B501" s="42">
        <v>24</v>
      </c>
      <c r="C501" s="43" t="s">
        <v>1236</v>
      </c>
      <c r="D501" s="58" t="s">
        <v>807</v>
      </c>
      <c r="E501" s="44"/>
      <c r="F501" s="45">
        <v>500</v>
      </c>
      <c r="G501" s="44"/>
      <c r="H501" s="45">
        <v>2430</v>
      </c>
      <c r="I501" s="48">
        <f>H501+F501</f>
        <v>2930</v>
      </c>
      <c r="J501" s="49">
        <f>F501*700</f>
        <v>350000</v>
      </c>
      <c r="K501" s="49">
        <f>H501*700</f>
        <v>1701000</v>
      </c>
    </row>
    <row r="502" spans="1:11" ht="18.75" x14ac:dyDescent="0.25">
      <c r="A502" s="119"/>
      <c r="B502" s="42">
        <v>25</v>
      </c>
      <c r="C502" s="43" t="s">
        <v>1237</v>
      </c>
      <c r="D502" s="58" t="s">
        <v>807</v>
      </c>
      <c r="E502" s="44"/>
      <c r="F502" s="45">
        <v>2892</v>
      </c>
      <c r="G502" s="44"/>
      <c r="H502" s="45">
        <v>1850</v>
      </c>
      <c r="I502" s="48">
        <f>H502+E502</f>
        <v>1850</v>
      </c>
      <c r="J502" s="49">
        <f>F502*700</f>
        <v>2024400</v>
      </c>
      <c r="K502" s="49">
        <f>H502*700</f>
        <v>1295000</v>
      </c>
    </row>
    <row r="503" spans="1:11" ht="18.75" x14ac:dyDescent="0.25">
      <c r="A503" s="119"/>
      <c r="B503" s="42">
        <v>26</v>
      </c>
      <c r="C503" s="43" t="s">
        <v>1237</v>
      </c>
      <c r="D503" s="58" t="s">
        <v>807</v>
      </c>
      <c r="E503" s="44"/>
      <c r="F503" s="47">
        <v>0</v>
      </c>
      <c r="G503" s="44"/>
      <c r="H503" s="45">
        <v>2700</v>
      </c>
      <c r="I503" s="48">
        <v>2700</v>
      </c>
      <c r="J503" s="50">
        <v>0</v>
      </c>
      <c r="K503" s="49">
        <f>H503*700</f>
        <v>1890000</v>
      </c>
    </row>
    <row r="504" spans="1:11" ht="18.75" x14ac:dyDescent="0.25">
      <c r="A504" s="119"/>
      <c r="B504" s="42">
        <v>27</v>
      </c>
      <c r="C504" s="43" t="s">
        <v>1238</v>
      </c>
      <c r="D504" s="58" t="s">
        <v>874</v>
      </c>
      <c r="E504" s="46">
        <v>25816.46</v>
      </c>
      <c r="F504" s="45"/>
      <c r="G504" s="46">
        <v>18705.080000000002</v>
      </c>
      <c r="H504" s="45"/>
      <c r="I504" s="48">
        <f>G504+E504</f>
        <v>44521.54</v>
      </c>
      <c r="J504" s="49">
        <f>E504*5000</f>
        <v>129082300</v>
      </c>
      <c r="K504" s="49">
        <f>G504*5000</f>
        <v>93525400.000000015</v>
      </c>
    </row>
    <row r="505" spans="1:11" ht="18.75" x14ac:dyDescent="0.25">
      <c r="A505" s="119"/>
      <c r="B505" s="42">
        <v>28</v>
      </c>
      <c r="C505" s="43" t="s">
        <v>1239</v>
      </c>
      <c r="D505" s="58" t="s">
        <v>874</v>
      </c>
      <c r="E505" s="46">
        <v>13672.1</v>
      </c>
      <c r="F505" s="45"/>
      <c r="G505" s="46">
        <v>15579.08</v>
      </c>
      <c r="H505" s="45"/>
      <c r="I505" s="48">
        <f>G505+E505</f>
        <v>29251.18</v>
      </c>
      <c r="J505" s="49">
        <f>E505*5000</f>
        <v>68360500</v>
      </c>
      <c r="K505" s="49">
        <f>G505*5000</f>
        <v>77895400</v>
      </c>
    </row>
    <row r="506" spans="1:11" ht="18.75" x14ac:dyDescent="0.25">
      <c r="A506" s="119"/>
      <c r="B506" s="42">
        <v>29</v>
      </c>
      <c r="C506" s="43" t="s">
        <v>1240</v>
      </c>
      <c r="D506" s="58" t="s">
        <v>807</v>
      </c>
      <c r="E506" s="44"/>
      <c r="F506" s="45">
        <v>800</v>
      </c>
      <c r="G506" s="44"/>
      <c r="H506" s="45">
        <v>2710</v>
      </c>
      <c r="I506" s="48">
        <f>H506+F506</f>
        <v>3510</v>
      </c>
      <c r="J506" s="49">
        <f>F506*700</f>
        <v>560000</v>
      </c>
      <c r="K506" s="49">
        <f>H506*700</f>
        <v>1897000</v>
      </c>
    </row>
    <row r="507" spans="1:11" ht="18.75" x14ac:dyDescent="0.25">
      <c r="A507" s="119"/>
      <c r="B507" s="42">
        <v>30</v>
      </c>
      <c r="C507" s="43" t="s">
        <v>1240</v>
      </c>
      <c r="D507" s="58" t="s">
        <v>1241</v>
      </c>
      <c r="E507" s="46">
        <v>0</v>
      </c>
      <c r="F507" s="45"/>
      <c r="G507" s="46">
        <v>0</v>
      </c>
      <c r="H507" s="45"/>
      <c r="I507" s="51">
        <v>0</v>
      </c>
      <c r="J507" s="50">
        <v>0</v>
      </c>
      <c r="K507" s="50">
        <v>0</v>
      </c>
    </row>
    <row r="508" spans="1:11" ht="18.75" x14ac:dyDescent="0.25">
      <c r="A508" s="119"/>
      <c r="B508" s="42">
        <v>31</v>
      </c>
      <c r="C508" s="43" t="s">
        <v>1231</v>
      </c>
      <c r="D508" s="58" t="s">
        <v>807</v>
      </c>
      <c r="E508" s="44"/>
      <c r="F508" s="45">
        <v>875</v>
      </c>
      <c r="G508" s="44"/>
      <c r="H508" s="45">
        <v>2130</v>
      </c>
      <c r="I508" s="48">
        <f>H508+F508</f>
        <v>3005</v>
      </c>
      <c r="J508" s="49">
        <f>F508*700</f>
        <v>612500</v>
      </c>
      <c r="K508" s="49">
        <f>H508*700</f>
        <v>1491000</v>
      </c>
    </row>
    <row r="509" spans="1:11" ht="18.75" x14ac:dyDescent="0.25">
      <c r="A509" s="119"/>
      <c r="B509" s="42">
        <v>32</v>
      </c>
      <c r="C509" s="43" t="s">
        <v>1231</v>
      </c>
      <c r="D509" s="58" t="s">
        <v>1225</v>
      </c>
      <c r="E509" s="44"/>
      <c r="F509" s="45">
        <v>959</v>
      </c>
      <c r="G509" s="44"/>
      <c r="H509" s="45">
        <v>2620</v>
      </c>
      <c r="I509" s="48">
        <f>H509+F509</f>
        <v>3579</v>
      </c>
      <c r="J509" s="49">
        <f>F509*1000</f>
        <v>959000</v>
      </c>
      <c r="K509" s="49">
        <f>H509*1000</f>
        <v>2620000</v>
      </c>
    </row>
    <row r="510" spans="1:11" ht="18.75" x14ac:dyDescent="0.25">
      <c r="A510" s="119"/>
      <c r="B510" s="42">
        <v>33</v>
      </c>
      <c r="C510" s="43" t="s">
        <v>1242</v>
      </c>
      <c r="D510" s="58" t="s">
        <v>1225</v>
      </c>
      <c r="E510" s="44"/>
      <c r="F510" s="45">
        <v>1052</v>
      </c>
      <c r="G510" s="44"/>
      <c r="H510" s="45">
        <v>2985</v>
      </c>
      <c r="I510" s="48">
        <f>H510+F510</f>
        <v>4037</v>
      </c>
      <c r="J510" s="49">
        <f>F510*1000</f>
        <v>1052000</v>
      </c>
      <c r="K510" s="49">
        <f>H510*1000</f>
        <v>2985000</v>
      </c>
    </row>
    <row r="511" spans="1:11" ht="18.75" x14ac:dyDescent="0.25">
      <c r="A511" s="119"/>
      <c r="B511" s="42">
        <v>34</v>
      </c>
      <c r="C511" s="43" t="s">
        <v>1242</v>
      </c>
      <c r="D511" s="58" t="s">
        <v>1225</v>
      </c>
      <c r="E511" s="44"/>
      <c r="F511" s="45">
        <v>995</v>
      </c>
      <c r="G511" s="44"/>
      <c r="H511" s="45">
        <v>2205</v>
      </c>
      <c r="I511" s="48">
        <f>H511+F511</f>
        <v>3200</v>
      </c>
      <c r="J511" s="49">
        <f>F511*1000</f>
        <v>995000</v>
      </c>
      <c r="K511" s="49">
        <f>H511*1000</f>
        <v>2205000</v>
      </c>
    </row>
    <row r="512" spans="1:11" ht="18.75" x14ac:dyDescent="0.25">
      <c r="A512" s="119"/>
      <c r="B512" s="42">
        <v>35</v>
      </c>
      <c r="C512" s="43" t="s">
        <v>856</v>
      </c>
      <c r="D512" s="58" t="s">
        <v>874</v>
      </c>
      <c r="E512" s="52">
        <v>0</v>
      </c>
      <c r="F512" s="45"/>
      <c r="G512" s="46">
        <v>47169.11</v>
      </c>
      <c r="H512" s="45"/>
      <c r="I512" s="48">
        <v>47169</v>
      </c>
      <c r="J512" s="50">
        <v>0</v>
      </c>
      <c r="K512" s="49">
        <f>G512*5000</f>
        <v>235845550</v>
      </c>
    </row>
    <row r="513" spans="1:11" ht="18.75" x14ac:dyDescent="0.25">
      <c r="A513" s="119"/>
      <c r="B513" s="42">
        <v>36</v>
      </c>
      <c r="C513" s="43" t="s">
        <v>1243</v>
      </c>
      <c r="D513" s="58" t="s">
        <v>874</v>
      </c>
      <c r="E513" s="46">
        <v>6702.83</v>
      </c>
      <c r="F513" s="45"/>
      <c r="G513" s="46">
        <v>10702.03</v>
      </c>
      <c r="H513" s="45"/>
      <c r="I513" s="48">
        <f>G513+E513</f>
        <v>17404.86</v>
      </c>
      <c r="J513" s="49">
        <f>E513*5000</f>
        <v>33514150</v>
      </c>
      <c r="K513" s="49">
        <f>G513*5000</f>
        <v>53510150</v>
      </c>
    </row>
    <row r="514" spans="1:11" ht="18.75" x14ac:dyDescent="0.25">
      <c r="A514" s="119"/>
      <c r="B514" s="42">
        <v>37</v>
      </c>
      <c r="C514" s="43" t="s">
        <v>1244</v>
      </c>
      <c r="D514" s="58" t="s">
        <v>874</v>
      </c>
      <c r="E514" s="52">
        <v>0</v>
      </c>
      <c r="F514" s="45"/>
      <c r="G514" s="52">
        <v>0</v>
      </c>
      <c r="H514" s="45"/>
      <c r="I514" s="51">
        <v>0</v>
      </c>
      <c r="J514" s="50">
        <v>0</v>
      </c>
      <c r="K514" s="50">
        <v>0</v>
      </c>
    </row>
    <row r="515" spans="1:11" ht="18.75" x14ac:dyDescent="0.25">
      <c r="A515" s="119"/>
      <c r="B515" s="42">
        <v>38</v>
      </c>
      <c r="C515" s="43" t="s">
        <v>1218</v>
      </c>
      <c r="D515" s="58" t="s">
        <v>874</v>
      </c>
      <c r="E515" s="46">
        <v>11258.05</v>
      </c>
      <c r="F515" s="45"/>
      <c r="G515" s="46">
        <v>1682500</v>
      </c>
      <c r="H515" s="45"/>
      <c r="I515" s="48">
        <f>G515+E515</f>
        <v>1693758.05</v>
      </c>
      <c r="J515" s="49">
        <f>E515*5000</f>
        <v>56290250</v>
      </c>
      <c r="K515" s="49">
        <f t="shared" ref="K515:K523" si="30">G515*5000</f>
        <v>8412500000</v>
      </c>
    </row>
    <row r="516" spans="1:11" ht="18.75" x14ac:dyDescent="0.25">
      <c r="A516" s="119"/>
      <c r="B516" s="42">
        <v>39</v>
      </c>
      <c r="C516" s="43" t="s">
        <v>1245</v>
      </c>
      <c r="D516" s="58" t="s">
        <v>874</v>
      </c>
      <c r="E516" s="52">
        <v>0</v>
      </c>
      <c r="F516" s="45"/>
      <c r="G516" s="46">
        <v>20063.169999999998</v>
      </c>
      <c r="H516" s="45"/>
      <c r="I516" s="48">
        <v>20063</v>
      </c>
      <c r="J516" s="50">
        <v>0</v>
      </c>
      <c r="K516" s="49">
        <f t="shared" si="30"/>
        <v>100315849.99999999</v>
      </c>
    </row>
    <row r="517" spans="1:11" ht="18.75" x14ac:dyDescent="0.25">
      <c r="A517" s="119"/>
      <c r="B517" s="42">
        <v>40</v>
      </c>
      <c r="C517" s="43" t="s">
        <v>1222</v>
      </c>
      <c r="D517" s="58" t="s">
        <v>874</v>
      </c>
      <c r="E517" s="46">
        <v>459.02</v>
      </c>
      <c r="F517" s="45"/>
      <c r="G517" s="46">
        <v>567430.12</v>
      </c>
      <c r="H517" s="45"/>
      <c r="I517" s="48">
        <f>G517+E517</f>
        <v>567889.14</v>
      </c>
      <c r="J517" s="49">
        <f>E517*5000</f>
        <v>2295100</v>
      </c>
      <c r="K517" s="49">
        <f t="shared" si="30"/>
        <v>2837150600</v>
      </c>
    </row>
    <row r="518" spans="1:11" ht="18.75" x14ac:dyDescent="0.25">
      <c r="A518" s="119"/>
      <c r="B518" s="42">
        <v>41</v>
      </c>
      <c r="C518" s="43" t="s">
        <v>1246</v>
      </c>
      <c r="D518" s="58" t="s">
        <v>874</v>
      </c>
      <c r="E518" s="52">
        <v>0</v>
      </c>
      <c r="F518" s="45"/>
      <c r="G518" s="46">
        <v>61260.67</v>
      </c>
      <c r="H518" s="45"/>
      <c r="I518" s="48">
        <v>61261</v>
      </c>
      <c r="J518" s="50">
        <v>0</v>
      </c>
      <c r="K518" s="49">
        <f t="shared" si="30"/>
        <v>306303350</v>
      </c>
    </row>
    <row r="519" spans="1:11" ht="18.75" x14ac:dyDescent="0.25">
      <c r="A519" s="119"/>
      <c r="B519" s="42">
        <v>42</v>
      </c>
      <c r="C519" s="43" t="s">
        <v>1247</v>
      </c>
      <c r="D519" s="58" t="s">
        <v>874</v>
      </c>
      <c r="E519" s="46">
        <v>9055.6</v>
      </c>
      <c r="F519" s="45"/>
      <c r="G519" s="46">
        <v>38266.589999999997</v>
      </c>
      <c r="H519" s="45"/>
      <c r="I519" s="48">
        <f>G519+E519</f>
        <v>47322.189999999995</v>
      </c>
      <c r="J519" s="49">
        <f t="shared" ref="J519:J524" si="31">E519*5000</f>
        <v>45278000</v>
      </c>
      <c r="K519" s="49">
        <f t="shared" si="30"/>
        <v>191332949.99999997</v>
      </c>
    </row>
    <row r="520" spans="1:11" ht="18.75" x14ac:dyDescent="0.25">
      <c r="A520" s="119"/>
      <c r="B520" s="42">
        <v>43</v>
      </c>
      <c r="C520" s="43" t="s">
        <v>1248</v>
      </c>
      <c r="D520" s="58" t="s">
        <v>874</v>
      </c>
      <c r="E520" s="46">
        <v>10199.35</v>
      </c>
      <c r="F520" s="45"/>
      <c r="G520" s="46">
        <v>179.28</v>
      </c>
      <c r="H520" s="45"/>
      <c r="I520" s="48">
        <f>G520+E520</f>
        <v>10378.630000000001</v>
      </c>
      <c r="J520" s="49">
        <f>E520*5000</f>
        <v>50996750</v>
      </c>
      <c r="K520" s="49">
        <f t="shared" si="30"/>
        <v>896400</v>
      </c>
    </row>
    <row r="521" spans="1:11" ht="18.75" x14ac:dyDescent="0.25">
      <c r="A521" s="119"/>
      <c r="B521" s="42">
        <v>44</v>
      </c>
      <c r="C521" s="43" t="s">
        <v>1249</v>
      </c>
      <c r="D521" s="58" t="s">
        <v>874</v>
      </c>
      <c r="E521" s="46">
        <v>17607.93</v>
      </c>
      <c r="F521" s="45"/>
      <c r="G521" s="46">
        <v>680.5</v>
      </c>
      <c r="H521" s="45"/>
      <c r="I521" s="48">
        <f>G521+E521</f>
        <v>18288.43</v>
      </c>
      <c r="J521" s="49">
        <f t="shared" si="31"/>
        <v>88039650</v>
      </c>
      <c r="K521" s="49">
        <f t="shared" si="30"/>
        <v>3402500</v>
      </c>
    </row>
    <row r="522" spans="1:11" ht="18.75" x14ac:dyDescent="0.25">
      <c r="A522" s="119"/>
      <c r="B522" s="42">
        <v>45</v>
      </c>
      <c r="C522" s="43" t="s">
        <v>1250</v>
      </c>
      <c r="D522" s="58" t="s">
        <v>874</v>
      </c>
      <c r="E522" s="46">
        <v>2084.2399999999998</v>
      </c>
      <c r="F522" s="45"/>
      <c r="G522" s="46">
        <v>1128.72</v>
      </c>
      <c r="H522" s="45"/>
      <c r="I522" s="48">
        <f>G522+E522</f>
        <v>3212.96</v>
      </c>
      <c r="J522" s="49">
        <f t="shared" si="31"/>
        <v>10421199.999999998</v>
      </c>
      <c r="K522" s="49">
        <f t="shared" si="30"/>
        <v>5643600</v>
      </c>
    </row>
    <row r="523" spans="1:11" ht="18.75" x14ac:dyDescent="0.25">
      <c r="A523" s="119"/>
      <c r="B523" s="42">
        <v>46</v>
      </c>
      <c r="C523" s="43" t="s">
        <v>1251</v>
      </c>
      <c r="D523" s="58" t="s">
        <v>874</v>
      </c>
      <c r="E523" s="46">
        <v>6427.72</v>
      </c>
      <c r="F523" s="45"/>
      <c r="G523" s="46">
        <v>4050.31</v>
      </c>
      <c r="H523" s="45"/>
      <c r="I523" s="48">
        <f>G523+E523</f>
        <v>10478.030000000001</v>
      </c>
      <c r="J523" s="49">
        <f t="shared" si="31"/>
        <v>32138600</v>
      </c>
      <c r="K523" s="49">
        <f t="shared" si="30"/>
        <v>20251550</v>
      </c>
    </row>
    <row r="524" spans="1:11" ht="18.75" x14ac:dyDescent="0.25">
      <c r="A524" s="119"/>
      <c r="B524" s="42">
        <v>47</v>
      </c>
      <c r="C524" s="43" t="s">
        <v>1252</v>
      </c>
      <c r="D524" s="58" t="s">
        <v>874</v>
      </c>
      <c r="E524" s="46">
        <v>678.18</v>
      </c>
      <c r="F524" s="45"/>
      <c r="G524" s="52">
        <v>0</v>
      </c>
      <c r="H524" s="45"/>
      <c r="I524" s="48">
        <v>678</v>
      </c>
      <c r="J524" s="49">
        <f t="shared" si="31"/>
        <v>3390899.9999999995</v>
      </c>
      <c r="K524" s="50">
        <v>0</v>
      </c>
    </row>
    <row r="525" spans="1:11" ht="18.75" x14ac:dyDescent="0.25">
      <c r="A525" s="119"/>
      <c r="B525" s="42">
        <v>48</v>
      </c>
      <c r="C525" s="43" t="s">
        <v>1253</v>
      </c>
      <c r="D525" s="58" t="s">
        <v>874</v>
      </c>
      <c r="E525" s="52">
        <v>0</v>
      </c>
      <c r="F525" s="45"/>
      <c r="G525" s="52">
        <v>0</v>
      </c>
      <c r="H525" s="45"/>
      <c r="I525" s="51">
        <v>0</v>
      </c>
      <c r="J525" s="50">
        <v>0</v>
      </c>
      <c r="K525" s="50">
        <v>0</v>
      </c>
    </row>
    <row r="526" spans="1:11" ht="18.75" x14ac:dyDescent="0.25">
      <c r="A526" s="119"/>
      <c r="B526" s="42">
        <v>49</v>
      </c>
      <c r="C526" s="43" t="s">
        <v>1254</v>
      </c>
      <c r="D526" s="58" t="s">
        <v>874</v>
      </c>
      <c r="E526" s="46">
        <v>10864.86</v>
      </c>
      <c r="F526" s="45"/>
      <c r="G526" s="46">
        <v>70436.23</v>
      </c>
      <c r="H526" s="45"/>
      <c r="I526" s="48">
        <f>G526+E526</f>
        <v>81301.09</v>
      </c>
      <c r="J526" s="49">
        <f>E526*5000</f>
        <v>54324300</v>
      </c>
      <c r="K526" s="49">
        <f>G526*5000</f>
        <v>352181150</v>
      </c>
    </row>
    <row r="527" spans="1:11" ht="18.75" x14ac:dyDescent="0.25">
      <c r="A527" s="119"/>
      <c r="B527" s="42">
        <v>50</v>
      </c>
      <c r="C527" s="43" t="s">
        <v>1255</v>
      </c>
      <c r="D527" s="58" t="s">
        <v>874</v>
      </c>
      <c r="E527" s="46">
        <v>2229.1</v>
      </c>
      <c r="F527" s="45"/>
      <c r="G527" s="52">
        <v>0</v>
      </c>
      <c r="H527" s="45"/>
      <c r="I527" s="48">
        <v>2229</v>
      </c>
      <c r="J527" s="49">
        <f>E527*5000</f>
        <v>11145500</v>
      </c>
      <c r="K527" s="50">
        <v>0</v>
      </c>
    </row>
    <row r="528" spans="1:11" ht="18.75" x14ac:dyDescent="0.25">
      <c r="A528" s="119"/>
      <c r="B528" s="42">
        <v>51</v>
      </c>
      <c r="C528" s="43" t="s">
        <v>1256</v>
      </c>
      <c r="D528" s="58" t="s">
        <v>874</v>
      </c>
      <c r="E528" s="52">
        <v>0</v>
      </c>
      <c r="F528" s="45"/>
      <c r="G528" s="46">
        <v>4288.2299999999996</v>
      </c>
      <c r="H528" s="45"/>
      <c r="I528" s="48">
        <v>4288</v>
      </c>
      <c r="J528" s="50">
        <v>0</v>
      </c>
      <c r="K528" s="49">
        <f>G528*5000</f>
        <v>21441149.999999996</v>
      </c>
    </row>
    <row r="529" spans="1:11" ht="18.75" x14ac:dyDescent="0.25">
      <c r="A529" s="119"/>
      <c r="B529" s="42">
        <v>52</v>
      </c>
      <c r="C529" s="43" t="s">
        <v>1257</v>
      </c>
      <c r="D529" s="58" t="s">
        <v>874</v>
      </c>
      <c r="E529" s="46">
        <v>927.75</v>
      </c>
      <c r="F529" s="45"/>
      <c r="G529" s="46">
        <v>1312.61</v>
      </c>
      <c r="H529" s="45"/>
      <c r="I529" s="48">
        <f>G529+E529</f>
        <v>2240.3599999999997</v>
      </c>
      <c r="J529" s="49">
        <f>E529*5000</f>
        <v>4638750</v>
      </c>
      <c r="K529" s="49">
        <f>G529*5000</f>
        <v>6563049.9999999991</v>
      </c>
    </row>
    <row r="530" spans="1:11" ht="18.75" x14ac:dyDescent="0.25">
      <c r="A530" s="119"/>
      <c r="B530" s="42">
        <v>53</v>
      </c>
      <c r="C530" s="43" t="s">
        <v>1214</v>
      </c>
      <c r="D530" s="58" t="s">
        <v>874</v>
      </c>
      <c r="E530" s="52">
        <v>0</v>
      </c>
      <c r="F530" s="45"/>
      <c r="G530" s="52">
        <v>0</v>
      </c>
      <c r="H530" s="45"/>
      <c r="I530" s="51">
        <v>0</v>
      </c>
      <c r="J530" s="50">
        <v>0</v>
      </c>
      <c r="K530" s="50">
        <v>0</v>
      </c>
    </row>
    <row r="531" spans="1:11" ht="18.75" x14ac:dyDescent="0.25">
      <c r="A531" s="119"/>
      <c r="B531" s="42">
        <v>54</v>
      </c>
      <c r="C531" s="43" t="s">
        <v>1258</v>
      </c>
      <c r="D531" s="58" t="s">
        <v>874</v>
      </c>
      <c r="E531" s="46">
        <v>898.34</v>
      </c>
      <c r="F531" s="45"/>
      <c r="G531" s="52">
        <v>0</v>
      </c>
      <c r="H531" s="45"/>
      <c r="I531" s="48">
        <v>898</v>
      </c>
      <c r="J531" s="49">
        <f>E531*5000</f>
        <v>4491700</v>
      </c>
      <c r="K531" s="50">
        <v>0</v>
      </c>
    </row>
    <row r="532" spans="1:11" ht="18.75" x14ac:dyDescent="0.25">
      <c r="A532" s="119"/>
      <c r="B532" s="42">
        <v>55</v>
      </c>
      <c r="C532" s="43" t="s">
        <v>1245</v>
      </c>
      <c r="D532" s="58" t="s">
        <v>874</v>
      </c>
      <c r="E532" s="52">
        <v>0</v>
      </c>
      <c r="F532" s="45"/>
      <c r="G532" s="52">
        <v>0</v>
      </c>
      <c r="H532" s="45"/>
      <c r="I532" s="51">
        <v>0</v>
      </c>
      <c r="J532" s="50">
        <v>0</v>
      </c>
      <c r="K532" s="50">
        <v>0</v>
      </c>
    </row>
    <row r="533" spans="1:11" ht="18.75" x14ac:dyDescent="0.25">
      <c r="A533" s="119"/>
      <c r="B533" s="42">
        <v>56</v>
      </c>
      <c r="C533" s="43" t="s">
        <v>1259</v>
      </c>
      <c r="D533" s="58" t="s">
        <v>874</v>
      </c>
      <c r="E533" s="46">
        <v>2295.62</v>
      </c>
      <c r="F533" s="45"/>
      <c r="G533" s="52">
        <v>0</v>
      </c>
      <c r="H533" s="45"/>
      <c r="I533" s="48">
        <v>2296</v>
      </c>
      <c r="J533" s="49">
        <f>E533*5000</f>
        <v>11478100</v>
      </c>
      <c r="K533" s="50">
        <v>0</v>
      </c>
    </row>
    <row r="534" spans="1:11" ht="18.75" x14ac:dyDescent="0.25">
      <c r="A534" s="119"/>
      <c r="B534" s="42">
        <v>57</v>
      </c>
      <c r="C534" s="43" t="s">
        <v>1260</v>
      </c>
      <c r="D534" s="58" t="s">
        <v>145</v>
      </c>
      <c r="E534" s="44"/>
      <c r="F534" s="45">
        <v>1240.3699999999999</v>
      </c>
      <c r="G534" s="44"/>
      <c r="H534" s="45">
        <v>281.63</v>
      </c>
      <c r="I534" s="48">
        <f>H534+F534</f>
        <v>1522</v>
      </c>
      <c r="J534" s="49">
        <f>F534*2000</f>
        <v>2480740</v>
      </c>
      <c r="K534" s="49">
        <f>H534*2000</f>
        <v>563260</v>
      </c>
    </row>
    <row r="535" spans="1:11" ht="18.75" x14ac:dyDescent="0.25">
      <c r="A535" s="119"/>
      <c r="B535" s="42">
        <v>58</v>
      </c>
      <c r="C535" s="43" t="s">
        <v>1261</v>
      </c>
      <c r="D535" s="58" t="s">
        <v>145</v>
      </c>
      <c r="E535" s="44"/>
      <c r="F535" s="45">
        <v>859.21</v>
      </c>
      <c r="G535" s="44"/>
      <c r="H535" s="45">
        <v>73.77</v>
      </c>
      <c r="I535" s="48">
        <f>H535+F534</f>
        <v>1314.1399999999999</v>
      </c>
      <c r="J535" s="49">
        <f>F535*2000</f>
        <v>1718420</v>
      </c>
      <c r="K535" s="49">
        <f>H535*2000</f>
        <v>147540</v>
      </c>
    </row>
    <row r="536" spans="1:11" ht="18.75" x14ac:dyDescent="0.25">
      <c r="A536" s="119"/>
      <c r="B536" s="42">
        <v>59</v>
      </c>
      <c r="C536" s="43" t="s">
        <v>1262</v>
      </c>
      <c r="D536" s="58" t="s">
        <v>145</v>
      </c>
      <c r="E536" s="44"/>
      <c r="F536" s="47">
        <v>0</v>
      </c>
      <c r="G536" s="44"/>
      <c r="H536" s="45">
        <v>68.900000000000006</v>
      </c>
      <c r="I536" s="48">
        <v>69</v>
      </c>
      <c r="J536" s="50">
        <v>0</v>
      </c>
      <c r="K536" s="49">
        <f>H536*2000</f>
        <v>137800</v>
      </c>
    </row>
    <row r="537" spans="1:11" ht="18.75" x14ac:dyDescent="0.25">
      <c r="A537" s="119"/>
      <c r="B537" s="42">
        <v>60</v>
      </c>
      <c r="C537" s="43" t="s">
        <v>1263</v>
      </c>
      <c r="D537" s="58" t="s">
        <v>145</v>
      </c>
      <c r="E537" s="44"/>
      <c r="F537" s="45">
        <v>1240.8599999999999</v>
      </c>
      <c r="G537" s="44"/>
      <c r="H537" s="45">
        <v>324.8</v>
      </c>
      <c r="I537" s="48">
        <f>H537+F537</f>
        <v>1565.6599999999999</v>
      </c>
      <c r="J537" s="49">
        <f>F537*2500</f>
        <v>3102149.9999999995</v>
      </c>
      <c r="K537" s="49">
        <f>H537*2500</f>
        <v>812000</v>
      </c>
    </row>
    <row r="538" spans="1:11" ht="18.75" x14ac:dyDescent="0.25">
      <c r="A538" s="119"/>
      <c r="B538" s="42">
        <v>61</v>
      </c>
      <c r="C538" s="43" t="s">
        <v>1264</v>
      </c>
      <c r="D538" s="58" t="s">
        <v>807</v>
      </c>
      <c r="E538" s="44"/>
      <c r="F538" s="45">
        <v>1319</v>
      </c>
      <c r="G538" s="44"/>
      <c r="H538" s="45">
        <v>2050</v>
      </c>
      <c r="I538" s="48">
        <f>H538+F538</f>
        <v>3369</v>
      </c>
      <c r="J538" s="49">
        <f>F538*700</f>
        <v>923300</v>
      </c>
      <c r="K538" s="49">
        <f>H538*700</f>
        <v>1435000</v>
      </c>
    </row>
    <row r="539" spans="1:11" ht="18.75" x14ac:dyDescent="0.25">
      <c r="A539" s="119"/>
      <c r="B539" s="42">
        <v>62</v>
      </c>
      <c r="C539" s="43" t="s">
        <v>1265</v>
      </c>
      <c r="D539" s="58" t="s">
        <v>1225</v>
      </c>
      <c r="E539" s="44"/>
      <c r="F539" s="47">
        <v>0</v>
      </c>
      <c r="G539" s="44"/>
      <c r="H539" s="45">
        <v>4865</v>
      </c>
      <c r="I539" s="48">
        <v>4865</v>
      </c>
      <c r="J539" s="50">
        <v>0</v>
      </c>
      <c r="K539" s="49">
        <f>H539*1000</f>
        <v>4865000</v>
      </c>
    </row>
    <row r="540" spans="1:11" ht="18.75" x14ac:dyDescent="0.25">
      <c r="A540" s="119"/>
      <c r="B540" s="42">
        <v>63</v>
      </c>
      <c r="C540" s="43" t="s">
        <v>1266</v>
      </c>
      <c r="D540" s="58" t="s">
        <v>807</v>
      </c>
      <c r="E540" s="44"/>
      <c r="F540" s="45">
        <v>870</v>
      </c>
      <c r="G540" s="44"/>
      <c r="H540" s="45">
        <v>2300</v>
      </c>
      <c r="I540" s="48">
        <f>H540+F540</f>
        <v>3170</v>
      </c>
      <c r="J540" s="49">
        <f>F540*700</f>
        <v>609000</v>
      </c>
      <c r="K540" s="49">
        <f>H540*700</f>
        <v>1610000</v>
      </c>
    </row>
    <row r="541" spans="1:11" ht="18.75" x14ac:dyDescent="0.25">
      <c r="A541" s="119"/>
      <c r="B541" s="42">
        <v>64</v>
      </c>
      <c r="C541" s="43" t="s">
        <v>1228</v>
      </c>
      <c r="D541" s="58" t="s">
        <v>1225</v>
      </c>
      <c r="E541" s="44"/>
      <c r="F541" s="45">
        <v>842</v>
      </c>
      <c r="G541" s="44"/>
      <c r="H541" s="45">
        <v>2225</v>
      </c>
      <c r="I541" s="48">
        <f>H541+F541</f>
        <v>3067</v>
      </c>
      <c r="J541" s="49">
        <f>F541*1000</f>
        <v>842000</v>
      </c>
      <c r="K541" s="49">
        <f>H541*1000</f>
        <v>2225000</v>
      </c>
    </row>
    <row r="542" spans="1:11" ht="18.75" x14ac:dyDescent="0.25">
      <c r="A542" s="119"/>
      <c r="B542" s="42">
        <v>65</v>
      </c>
      <c r="C542" s="43" t="s">
        <v>1237</v>
      </c>
      <c r="D542" s="58" t="s">
        <v>807</v>
      </c>
      <c r="E542" s="44"/>
      <c r="F542" s="47">
        <v>0</v>
      </c>
      <c r="G542" s="44"/>
      <c r="H542" s="45">
        <v>3000</v>
      </c>
      <c r="I542" s="48">
        <v>3000</v>
      </c>
      <c r="J542" s="50">
        <v>0</v>
      </c>
      <c r="K542" s="49">
        <f>H542*700</f>
        <v>2100000</v>
      </c>
    </row>
    <row r="543" spans="1:11" ht="18.75" x14ac:dyDescent="0.25">
      <c r="A543" s="119"/>
      <c r="B543" s="42">
        <v>66</v>
      </c>
      <c r="C543" s="43" t="s">
        <v>1266</v>
      </c>
      <c r="D543" s="58" t="s">
        <v>807</v>
      </c>
      <c r="E543" s="44"/>
      <c r="F543" s="45">
        <v>920</v>
      </c>
      <c r="G543" s="44"/>
      <c r="H543" s="45">
        <v>2125</v>
      </c>
      <c r="I543" s="48">
        <f>H543+F543</f>
        <v>3045</v>
      </c>
      <c r="J543" s="49">
        <f>F543*700</f>
        <v>644000</v>
      </c>
      <c r="K543" s="49">
        <f>H543*700</f>
        <v>1487500</v>
      </c>
    </row>
    <row r="544" spans="1:11" ht="18.75" x14ac:dyDescent="0.25">
      <c r="A544" s="119"/>
      <c r="B544" s="42">
        <v>67</v>
      </c>
      <c r="C544" s="43" t="s">
        <v>1266</v>
      </c>
      <c r="D544" s="58" t="s">
        <v>807</v>
      </c>
      <c r="E544" s="44"/>
      <c r="F544" s="45">
        <v>2213</v>
      </c>
      <c r="G544" s="44"/>
      <c r="H544" s="45">
        <v>4150</v>
      </c>
      <c r="I544" s="48">
        <f>H544+F544</f>
        <v>6363</v>
      </c>
      <c r="J544" s="49">
        <f>F544*700</f>
        <v>1549100</v>
      </c>
      <c r="K544" s="49">
        <f>H544*700</f>
        <v>2905000</v>
      </c>
    </row>
    <row r="545" spans="1:11" ht="18.75" x14ac:dyDescent="0.25">
      <c r="A545" s="119"/>
      <c r="B545" s="42">
        <v>68</v>
      </c>
      <c r="C545" s="43" t="s">
        <v>1267</v>
      </c>
      <c r="D545" s="58" t="s">
        <v>1225</v>
      </c>
      <c r="E545" s="44"/>
      <c r="F545" s="47">
        <v>0</v>
      </c>
      <c r="G545" s="44"/>
      <c r="H545" s="45">
        <v>952</v>
      </c>
      <c r="I545" s="48">
        <v>952</v>
      </c>
      <c r="J545" s="50">
        <v>0</v>
      </c>
      <c r="K545" s="49">
        <f>H545*1000</f>
        <v>952000</v>
      </c>
    </row>
    <row r="546" spans="1:11" ht="18.75" x14ac:dyDescent="0.25">
      <c r="A546" s="119"/>
      <c r="B546" s="42">
        <v>69</v>
      </c>
      <c r="C546" s="43" t="s">
        <v>1268</v>
      </c>
      <c r="D546" s="58" t="s">
        <v>807</v>
      </c>
      <c r="E546" s="44"/>
      <c r="F546" s="47">
        <v>0</v>
      </c>
      <c r="G546" s="44"/>
      <c r="H546" s="45">
        <v>1000</v>
      </c>
      <c r="I546" s="48">
        <v>1000</v>
      </c>
      <c r="J546" s="50">
        <v>0</v>
      </c>
      <c r="K546" s="49">
        <f>H546*700</f>
        <v>700000</v>
      </c>
    </row>
    <row r="547" spans="1:11" ht="18.75" x14ac:dyDescent="0.25">
      <c r="A547" s="119"/>
      <c r="B547" s="42">
        <v>70</v>
      </c>
      <c r="C547" s="43" t="s">
        <v>1269</v>
      </c>
      <c r="D547" s="58" t="s">
        <v>807</v>
      </c>
      <c r="E547" s="44"/>
      <c r="F547" s="47">
        <v>0</v>
      </c>
      <c r="G547" s="44"/>
      <c r="H547" s="47">
        <v>0</v>
      </c>
      <c r="I547" s="51">
        <v>0</v>
      </c>
      <c r="J547" s="50">
        <v>0</v>
      </c>
      <c r="K547" s="50">
        <v>0</v>
      </c>
    </row>
    <row r="548" spans="1:11" ht="18.75" x14ac:dyDescent="0.25">
      <c r="A548" s="119"/>
      <c r="B548" s="42">
        <v>71</v>
      </c>
      <c r="C548" s="43" t="s">
        <v>1270</v>
      </c>
      <c r="D548" s="58" t="s">
        <v>807</v>
      </c>
      <c r="E548" s="44"/>
      <c r="F548" s="45">
        <v>2088</v>
      </c>
      <c r="G548" s="44"/>
      <c r="H548" s="45">
        <v>1063</v>
      </c>
      <c r="I548" s="48">
        <f>H548+F548</f>
        <v>3151</v>
      </c>
      <c r="J548" s="49">
        <f>F548*700</f>
        <v>1461600</v>
      </c>
      <c r="K548" s="49">
        <f>H548*700</f>
        <v>744100</v>
      </c>
    </row>
    <row r="549" spans="1:11" ht="18.75" x14ac:dyDescent="0.25">
      <c r="A549" s="119"/>
      <c r="B549" s="42">
        <v>72</v>
      </c>
      <c r="C549" s="43" t="s">
        <v>1271</v>
      </c>
      <c r="D549" s="58" t="s">
        <v>807</v>
      </c>
      <c r="E549" s="44"/>
      <c r="F549" s="47">
        <v>0</v>
      </c>
      <c r="G549" s="44"/>
      <c r="H549" s="45">
        <v>2015</v>
      </c>
      <c r="I549" s="48">
        <v>2015</v>
      </c>
      <c r="J549" s="50">
        <v>0</v>
      </c>
      <c r="K549" s="49">
        <f>H549*700</f>
        <v>1410500</v>
      </c>
    </row>
    <row r="550" spans="1:11" ht="18.75" x14ac:dyDescent="0.25">
      <c r="A550" s="119"/>
      <c r="B550" s="42">
        <v>73</v>
      </c>
      <c r="C550" s="43" t="s">
        <v>1272</v>
      </c>
      <c r="D550" s="58" t="s">
        <v>807</v>
      </c>
      <c r="E550" s="44"/>
      <c r="F550" s="45">
        <v>1500</v>
      </c>
      <c r="G550" s="44"/>
      <c r="H550" s="47">
        <v>0</v>
      </c>
      <c r="I550" s="48">
        <v>1500</v>
      </c>
      <c r="J550" s="49">
        <f>F550*700</f>
        <v>1050000</v>
      </c>
      <c r="K550" s="50">
        <v>0</v>
      </c>
    </row>
    <row r="551" spans="1:11" ht="18.75" x14ac:dyDescent="0.25">
      <c r="A551" s="119"/>
      <c r="B551" s="42">
        <v>74</v>
      </c>
      <c r="C551" s="43" t="s">
        <v>1273</v>
      </c>
      <c r="D551" s="58" t="s">
        <v>1225</v>
      </c>
      <c r="E551" s="44"/>
      <c r="F551" s="47">
        <v>0</v>
      </c>
      <c r="G551" s="44"/>
      <c r="H551" s="47">
        <v>0</v>
      </c>
      <c r="I551" s="51">
        <v>0</v>
      </c>
      <c r="J551" s="50">
        <v>0</v>
      </c>
      <c r="K551" s="50">
        <v>0</v>
      </c>
    </row>
    <row r="552" spans="1:11" ht="18.75" x14ac:dyDescent="0.25">
      <c r="A552" s="119"/>
      <c r="B552" s="42">
        <v>75</v>
      </c>
      <c r="C552" s="43" t="s">
        <v>1274</v>
      </c>
      <c r="D552" s="58" t="s">
        <v>807</v>
      </c>
      <c r="E552" s="44"/>
      <c r="F552" s="47">
        <v>0</v>
      </c>
      <c r="G552" s="44"/>
      <c r="H552" s="45">
        <v>3075</v>
      </c>
      <c r="I552" s="48">
        <v>3075</v>
      </c>
      <c r="J552" s="49">
        <f>H552*700</f>
        <v>2152500</v>
      </c>
      <c r="K552" s="50">
        <v>0</v>
      </c>
    </row>
    <row r="553" spans="1:11" ht="18.75" x14ac:dyDescent="0.25">
      <c r="A553" s="119"/>
      <c r="B553" s="42">
        <v>76</v>
      </c>
      <c r="C553" s="43" t="s">
        <v>924</v>
      </c>
      <c r="D553" s="58" t="s">
        <v>1225</v>
      </c>
      <c r="E553" s="44"/>
      <c r="F553" s="47">
        <v>0</v>
      </c>
      <c r="G553" s="44"/>
      <c r="H553" s="47">
        <v>0</v>
      </c>
      <c r="I553" s="51">
        <v>0</v>
      </c>
      <c r="J553" s="50">
        <v>0</v>
      </c>
      <c r="K553" s="50">
        <v>0</v>
      </c>
    </row>
    <row r="554" spans="1:11" ht="18.75" x14ac:dyDescent="0.25">
      <c r="A554" s="119"/>
      <c r="B554" s="42">
        <v>77</v>
      </c>
      <c r="C554" s="43" t="s">
        <v>1275</v>
      </c>
      <c r="D554" s="58" t="s">
        <v>807</v>
      </c>
      <c r="E554" s="44"/>
      <c r="F554" s="45">
        <v>2000</v>
      </c>
      <c r="G554" s="44"/>
      <c r="H554" s="47">
        <v>0</v>
      </c>
      <c r="I554" s="48">
        <v>2000</v>
      </c>
      <c r="J554" s="49">
        <f>F554*700</f>
        <v>1400000</v>
      </c>
      <c r="K554" s="50">
        <v>0</v>
      </c>
    </row>
    <row r="555" spans="1:11" ht="18.75" x14ac:dyDescent="0.25">
      <c r="A555" s="119"/>
      <c r="B555" s="42">
        <v>78</v>
      </c>
      <c r="C555" s="43" t="s">
        <v>1276</v>
      </c>
      <c r="D555" s="58" t="s">
        <v>807</v>
      </c>
      <c r="E555" s="44"/>
      <c r="F555" s="47">
        <v>0</v>
      </c>
      <c r="G555" s="44"/>
      <c r="H555" s="47">
        <v>0</v>
      </c>
      <c r="I555" s="51">
        <v>0</v>
      </c>
      <c r="J555" s="50">
        <v>0</v>
      </c>
      <c r="K555" s="50">
        <v>0</v>
      </c>
    </row>
    <row r="556" spans="1:11" ht="18.75" x14ac:dyDescent="0.25">
      <c r="A556" s="119"/>
      <c r="B556" s="42">
        <v>79</v>
      </c>
      <c r="C556" s="43" t="s">
        <v>1234</v>
      </c>
      <c r="D556" s="58" t="s">
        <v>1225</v>
      </c>
      <c r="E556" s="44"/>
      <c r="F556" s="47">
        <v>0</v>
      </c>
      <c r="G556" s="44"/>
      <c r="H556" s="47">
        <v>0</v>
      </c>
      <c r="I556" s="51">
        <v>0</v>
      </c>
      <c r="J556" s="50">
        <v>0</v>
      </c>
      <c r="K556" s="50">
        <v>0</v>
      </c>
    </row>
    <row r="557" spans="1:11" ht="18.75" x14ac:dyDescent="0.25">
      <c r="A557" s="119"/>
      <c r="B557" s="42">
        <v>80</v>
      </c>
      <c r="C557" s="43" t="s">
        <v>1277</v>
      </c>
      <c r="D557" s="58" t="s">
        <v>807</v>
      </c>
      <c r="E557" s="44"/>
      <c r="F557" s="45">
        <v>3000</v>
      </c>
      <c r="G557" s="44"/>
      <c r="H557" s="47">
        <v>0</v>
      </c>
      <c r="I557" s="48">
        <v>3000</v>
      </c>
      <c r="J557" s="49">
        <f>F557*700</f>
        <v>2100000</v>
      </c>
      <c r="K557" s="50">
        <v>0</v>
      </c>
    </row>
    <row r="558" spans="1:11" ht="18.75" x14ac:dyDescent="0.25">
      <c r="A558" s="119"/>
      <c r="B558" s="42">
        <v>81</v>
      </c>
      <c r="C558" s="43" t="s">
        <v>1278</v>
      </c>
      <c r="D558" s="58" t="s">
        <v>807</v>
      </c>
      <c r="E558" s="44"/>
      <c r="F558" s="45">
        <v>2500</v>
      </c>
      <c r="G558" s="44"/>
      <c r="H558" s="47">
        <v>0</v>
      </c>
      <c r="I558" s="48">
        <v>2500</v>
      </c>
      <c r="J558" s="49">
        <f>F558*700</f>
        <v>1750000</v>
      </c>
      <c r="K558" s="50">
        <v>0</v>
      </c>
    </row>
    <row r="559" spans="1:11" ht="18.75" x14ac:dyDescent="0.25">
      <c r="A559" s="119"/>
      <c r="B559" s="42">
        <v>82</v>
      </c>
      <c r="C559" s="43" t="s">
        <v>1279</v>
      </c>
      <c r="D559" s="58" t="s">
        <v>1225</v>
      </c>
      <c r="E559" s="44"/>
      <c r="F559" s="45">
        <v>22250</v>
      </c>
      <c r="G559" s="44"/>
      <c r="H559" s="45">
        <v>1135</v>
      </c>
      <c r="I559" s="48">
        <f>H559+F559</f>
        <v>23385</v>
      </c>
      <c r="J559" s="49">
        <f>F559*1000</f>
        <v>22250000</v>
      </c>
      <c r="K559" s="49">
        <f>H559*1000</f>
        <v>1135000</v>
      </c>
    </row>
    <row r="560" spans="1:11" ht="18.75" x14ac:dyDescent="0.25">
      <c r="A560" s="119"/>
      <c r="B560" s="42">
        <v>83</v>
      </c>
      <c r="C560" s="43" t="s">
        <v>1280</v>
      </c>
      <c r="D560" s="58" t="s">
        <v>1225</v>
      </c>
      <c r="E560" s="44"/>
      <c r="F560" s="45">
        <v>750</v>
      </c>
      <c r="G560" s="44"/>
      <c r="H560" s="47">
        <v>0</v>
      </c>
      <c r="I560" s="48">
        <v>750</v>
      </c>
      <c r="J560" s="49">
        <f>F560*1000</f>
        <v>750000</v>
      </c>
      <c r="K560" s="50">
        <v>0</v>
      </c>
    </row>
    <row r="561" spans="1:11" ht="18.75" x14ac:dyDescent="0.25">
      <c r="A561" s="119"/>
      <c r="B561" s="42">
        <v>84</v>
      </c>
      <c r="C561" s="43" t="s">
        <v>1281</v>
      </c>
      <c r="D561" s="58" t="s">
        <v>807</v>
      </c>
      <c r="E561" s="44"/>
      <c r="F561" s="47">
        <v>0</v>
      </c>
      <c r="G561" s="44"/>
      <c r="H561" s="45">
        <v>1500</v>
      </c>
      <c r="I561" s="48">
        <v>1500</v>
      </c>
      <c r="J561" s="49">
        <f>H561*700</f>
        <v>1050000</v>
      </c>
      <c r="K561" s="50">
        <v>0</v>
      </c>
    </row>
    <row r="562" spans="1:11" ht="18.75" x14ac:dyDescent="0.25">
      <c r="A562" s="119"/>
      <c r="B562" s="42">
        <v>85</v>
      </c>
      <c r="C562" s="43" t="s">
        <v>1282</v>
      </c>
      <c r="D562" s="58" t="s">
        <v>807</v>
      </c>
      <c r="E562" s="44"/>
      <c r="F562" s="47">
        <v>0</v>
      </c>
      <c r="G562" s="44"/>
      <c r="H562" s="47">
        <v>0</v>
      </c>
      <c r="I562" s="51">
        <v>0</v>
      </c>
      <c r="J562" s="50">
        <v>0</v>
      </c>
      <c r="K562" s="50">
        <v>0</v>
      </c>
    </row>
    <row r="563" spans="1:11" ht="18.75" x14ac:dyDescent="0.25">
      <c r="A563" s="119"/>
      <c r="B563" s="42">
        <v>86</v>
      </c>
      <c r="C563" s="43" t="s">
        <v>1283</v>
      </c>
      <c r="D563" s="58" t="s">
        <v>807</v>
      </c>
      <c r="E563" s="44"/>
      <c r="F563" s="45">
        <v>1000</v>
      </c>
      <c r="G563" s="44"/>
      <c r="H563" s="47">
        <v>0</v>
      </c>
      <c r="I563" s="48">
        <v>1000</v>
      </c>
      <c r="J563" s="49">
        <f>F563*700</f>
        <v>700000</v>
      </c>
      <c r="K563" s="50">
        <v>0</v>
      </c>
    </row>
    <row r="564" spans="1:11" ht="18.75" x14ac:dyDescent="0.25">
      <c r="A564" s="119"/>
      <c r="B564" s="42">
        <v>87</v>
      </c>
      <c r="C564" s="43" t="s">
        <v>1284</v>
      </c>
      <c r="D564" s="58" t="s">
        <v>807</v>
      </c>
      <c r="E564" s="44"/>
      <c r="F564" s="45">
        <v>1500</v>
      </c>
      <c r="G564" s="44"/>
      <c r="H564" s="47">
        <v>0</v>
      </c>
      <c r="I564" s="48">
        <v>1500</v>
      </c>
      <c r="J564" s="49">
        <f>F564*700</f>
        <v>1050000</v>
      </c>
      <c r="K564" s="50">
        <v>0</v>
      </c>
    </row>
    <row r="565" spans="1:11" ht="18.75" x14ac:dyDescent="0.25">
      <c r="A565" s="119"/>
      <c r="B565" s="42">
        <v>88</v>
      </c>
      <c r="C565" s="43" t="s">
        <v>1285</v>
      </c>
      <c r="D565" s="58" t="s">
        <v>145</v>
      </c>
      <c r="E565" s="44"/>
      <c r="F565" s="47">
        <v>0</v>
      </c>
      <c r="G565" s="44"/>
      <c r="H565" s="47">
        <v>0</v>
      </c>
      <c r="I565" s="51">
        <v>0</v>
      </c>
      <c r="J565" s="50">
        <v>0</v>
      </c>
      <c r="K565" s="50">
        <v>0</v>
      </c>
    </row>
    <row r="566" spans="1:11" ht="18.75" x14ac:dyDescent="0.25">
      <c r="A566" s="119"/>
      <c r="B566" s="42">
        <v>89</v>
      </c>
      <c r="C566" s="43" t="s">
        <v>1286</v>
      </c>
      <c r="D566" s="58" t="s">
        <v>874</v>
      </c>
      <c r="E566" s="52">
        <v>0</v>
      </c>
      <c r="F566" s="45"/>
      <c r="G566" s="52">
        <v>0</v>
      </c>
      <c r="H566" s="45"/>
      <c r="I566" s="51">
        <v>0</v>
      </c>
      <c r="J566" s="50">
        <v>0</v>
      </c>
      <c r="K566" s="50">
        <v>0</v>
      </c>
    </row>
    <row r="567" spans="1:11" ht="18.75" x14ac:dyDescent="0.25">
      <c r="A567" s="62" t="s">
        <v>1287</v>
      </c>
      <c r="B567" s="42">
        <v>1</v>
      </c>
      <c r="C567" s="42">
        <v>0</v>
      </c>
      <c r="D567" s="43"/>
      <c r="E567" s="44"/>
      <c r="F567" s="59"/>
      <c r="G567" s="46"/>
      <c r="H567" s="45"/>
      <c r="I567" s="48"/>
      <c r="J567" s="50"/>
      <c r="K567" s="50"/>
    </row>
    <row r="568" spans="1:11" ht="18.75" x14ac:dyDescent="0.25">
      <c r="A568" s="62" t="s">
        <v>1288</v>
      </c>
      <c r="B568" s="42">
        <v>1</v>
      </c>
      <c r="C568" s="42">
        <v>0</v>
      </c>
      <c r="D568" s="43"/>
      <c r="E568" s="44"/>
      <c r="F568" s="59"/>
      <c r="G568" s="46"/>
      <c r="H568" s="45"/>
      <c r="I568" s="48"/>
      <c r="J568" s="50"/>
      <c r="K568" s="50"/>
    </row>
    <row r="569" spans="1:11" ht="18.75" x14ac:dyDescent="0.25">
      <c r="A569" s="62" t="s">
        <v>1289</v>
      </c>
      <c r="B569" s="42">
        <v>1</v>
      </c>
      <c r="C569" s="42">
        <v>0</v>
      </c>
      <c r="D569" s="43"/>
      <c r="E569" s="44"/>
      <c r="F569" s="59"/>
      <c r="G569" s="46"/>
      <c r="H569" s="45"/>
      <c r="I569" s="48"/>
      <c r="J569" s="50"/>
      <c r="K569" s="50"/>
    </row>
    <row r="570" spans="1:11" ht="18.75" x14ac:dyDescent="0.25">
      <c r="A570" s="62" t="s">
        <v>1290</v>
      </c>
      <c r="B570" s="42">
        <v>1</v>
      </c>
      <c r="C570" s="42">
        <v>0</v>
      </c>
      <c r="D570" s="43"/>
      <c r="E570" s="44"/>
      <c r="F570" s="59"/>
      <c r="G570" s="46"/>
      <c r="H570" s="45"/>
      <c r="I570" s="48"/>
      <c r="J570" s="50"/>
      <c r="K570" s="50"/>
    </row>
    <row r="571" spans="1:11" ht="18.75" x14ac:dyDescent="0.25">
      <c r="A571" s="62" t="s">
        <v>1291</v>
      </c>
      <c r="B571" s="42">
        <v>1</v>
      </c>
      <c r="C571" s="42" t="s">
        <v>1292</v>
      </c>
      <c r="D571" s="43"/>
      <c r="E571" s="44"/>
      <c r="F571" s="59"/>
      <c r="G571" s="46"/>
      <c r="H571" s="45"/>
      <c r="I571" s="48"/>
      <c r="J571" s="50"/>
      <c r="K571" s="50"/>
    </row>
    <row r="572" spans="1:11" ht="27" customHeight="1" x14ac:dyDescent="0.25">
      <c r="A572" s="128" t="s">
        <v>146</v>
      </c>
      <c r="B572" s="128"/>
      <c r="C572" s="128"/>
      <c r="D572" s="128"/>
      <c r="E572" s="73">
        <f>SUM(E5:E571)</f>
        <v>9381091.4299999978</v>
      </c>
      <c r="F572" s="73">
        <f t="shared" ref="F572:K572" si="32">SUM(F5:F571)</f>
        <v>1318583.4400000002</v>
      </c>
      <c r="G572" s="73">
        <f t="shared" si="32"/>
        <v>3932082.8199999994</v>
      </c>
      <c r="H572" s="73">
        <f t="shared" si="32"/>
        <v>926685.57000000007</v>
      </c>
      <c r="I572" s="73">
        <f t="shared" si="32"/>
        <v>15221297.410000002</v>
      </c>
      <c r="J572" s="73">
        <f t="shared" si="32"/>
        <v>16585157909</v>
      </c>
      <c r="K572" s="73">
        <f t="shared" si="32"/>
        <v>40563044648</v>
      </c>
    </row>
    <row r="573" spans="1:11" ht="40.5" customHeight="1" x14ac:dyDescent="0.25">
      <c r="E573" s="71"/>
      <c r="F573" s="71"/>
      <c r="G573" s="71"/>
      <c r="H573" s="71"/>
      <c r="I573" s="71"/>
      <c r="J573" s="71"/>
      <c r="K573" s="71"/>
    </row>
    <row r="574" spans="1:11" ht="40.5" customHeight="1" x14ac:dyDescent="0.25">
      <c r="E574" s="71"/>
      <c r="F574" s="71"/>
      <c r="G574" s="71"/>
      <c r="H574" s="71"/>
      <c r="I574" s="71"/>
      <c r="J574" s="71"/>
      <c r="K574" s="71"/>
    </row>
    <row r="575" spans="1:11" ht="40.5" customHeight="1" x14ac:dyDescent="0.25"/>
    <row r="576" spans="1:11" ht="40.5" customHeight="1" x14ac:dyDescent="0.25"/>
    <row r="577" ht="40.5" customHeight="1" x14ac:dyDescent="0.25"/>
    <row r="578" ht="40.5" customHeight="1" x14ac:dyDescent="0.25"/>
  </sheetData>
  <mergeCells count="40">
    <mergeCell ref="A572:D572"/>
    <mergeCell ref="E2:F3"/>
    <mergeCell ref="G2:H3"/>
    <mergeCell ref="I2:I4"/>
    <mergeCell ref="J2:J4"/>
    <mergeCell ref="A248:A249"/>
    <mergeCell ref="A250:A382"/>
    <mergeCell ref="A158:A171"/>
    <mergeCell ref="A172:A186"/>
    <mergeCell ref="A187:A195"/>
    <mergeCell ref="A196:A197"/>
    <mergeCell ref="A198:A202"/>
    <mergeCell ref="A203:A207"/>
    <mergeCell ref="A383:A408"/>
    <mergeCell ref="A409:A415"/>
    <mergeCell ref="A416:A447"/>
    <mergeCell ref="A53:A85"/>
    <mergeCell ref="A86:A91"/>
    <mergeCell ref="K2:K4"/>
    <mergeCell ref="A92:A101"/>
    <mergeCell ref="A2:A4"/>
    <mergeCell ref="B2:B4"/>
    <mergeCell ref="C2:C4"/>
    <mergeCell ref="D2:D4"/>
    <mergeCell ref="A448:A477"/>
    <mergeCell ref="A478:A566"/>
    <mergeCell ref="A1:K1"/>
    <mergeCell ref="A208:A228"/>
    <mergeCell ref="A229:A237"/>
    <mergeCell ref="A238:A240"/>
    <mergeCell ref="A241:A247"/>
    <mergeCell ref="A102:A103"/>
    <mergeCell ref="A104:A109"/>
    <mergeCell ref="A110:A111"/>
    <mergeCell ref="A112:A119"/>
    <mergeCell ref="A120:A142"/>
    <mergeCell ref="A143:A157"/>
    <mergeCell ref="A5:A15"/>
    <mergeCell ref="A16:A34"/>
    <mergeCell ref="A35:A5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Cadastre Produ Vol, Val Dari</vt:lpstr>
      <vt:lpstr>Cadastre Produ Vol.Val English </vt:lpstr>
      <vt:lpstr>Provincial Produ Vol,Val Dari</vt:lpstr>
      <vt:lpstr>Provincial Produ Vol, Val Engli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2019-06-16T10:37:06Z</dcterms:modified>
</cp:coreProperties>
</file>